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FlySt\Desktop\"/>
    </mc:Choice>
  </mc:AlternateContent>
  <xr:revisionPtr revIDLastSave="0" documentId="13_ncr:1_{FD212BA9-2327-4439-B73D-CD83CC0A9EEB}" xr6:coauthVersionLast="45" xr6:coauthVersionMax="45" xr10:uidLastSave="{00000000-0000-0000-0000-000000000000}"/>
  <bookViews>
    <workbookView xWindow="3750" yWindow="1222" windowWidth="18008" windowHeight="11416" activeTab="1" xr2:uid="{00000000-000D-0000-FFFF-FFFF00000000}"/>
  </bookViews>
  <sheets>
    <sheet name="Low" sheetId="1" r:id="rId1"/>
    <sheet name="Medium" sheetId="2" r:id="rId2"/>
    <sheet name="Possible Area Avg"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6" i="3" l="1"/>
  <c r="J24" i="3"/>
  <c r="J26" i="2"/>
  <c r="J17" i="1"/>
  <c r="J26" i="1"/>
  <c r="J22" i="1"/>
  <c r="J22" i="3" l="1"/>
  <c r="J17" i="3"/>
  <c r="J22" i="2"/>
  <c r="J17" i="2"/>
  <c r="F26" i="3" l="1"/>
  <c r="F24" i="3"/>
  <c r="F8" i="3"/>
  <c r="J13" i="3" s="1"/>
  <c r="F26" i="2"/>
  <c r="F24" i="2"/>
  <c r="F8" i="2"/>
  <c r="J13" i="2" s="1"/>
  <c r="J24" i="2" s="1"/>
  <c r="F26" i="1"/>
  <c r="F24" i="1"/>
  <c r="F22" i="1"/>
  <c r="F8" i="1"/>
  <c r="J13" i="1" s="1"/>
  <c r="J18" i="1" l="1"/>
  <c r="J23" i="1"/>
  <c r="J25" i="1"/>
  <c r="J24" i="1"/>
  <c r="J14" i="1"/>
  <c r="J18" i="2"/>
  <c r="J14" i="3"/>
  <c r="J19" i="3"/>
  <c r="J18" i="3"/>
  <c r="J23" i="3"/>
  <c r="J25" i="3"/>
  <c r="J19" i="2"/>
  <c r="J14" i="2"/>
  <c r="J25" i="2"/>
  <c r="J23" i="2"/>
  <c r="J19" i="1"/>
  <c r="J27" i="3" l="1"/>
  <c r="J30" i="3" s="1"/>
  <c r="J27" i="1"/>
  <c r="J30" i="1" s="1"/>
  <c r="J27" i="2"/>
  <c r="J30" i="2" s="1"/>
</calcChain>
</file>

<file path=xl/sharedStrings.xml><?xml version="1.0" encoding="utf-8"?>
<sst xmlns="http://schemas.openxmlformats.org/spreadsheetml/2006/main" count="93" uniqueCount="34">
  <si>
    <t>a</t>
  </si>
  <si>
    <t>FLIGHT TRAINING COST ESTIMATOR</t>
  </si>
  <si>
    <t>A</t>
  </si>
  <si>
    <t>FUEL COST AVGAS ($/GALLON)</t>
  </si>
  <si>
    <t>COSTS ($)</t>
  </si>
  <si>
    <t>TYPICAL 2-HOUR FYING LESSON OF THE INITIAL KIND</t>
  </si>
  <si>
    <t>B</t>
  </si>
  <si>
    <t>2-Hr Lesson Services (incl Aircr 'Dry', Instructor, Insur, Misc, Tx)</t>
  </si>
  <si>
    <t>Fuel Services (Avg)</t>
  </si>
  <si>
    <t>LESSON TOTAL</t>
  </si>
  <si>
    <t>C</t>
  </si>
  <si>
    <t>SOLO | STUDENT PILOT LICENSE</t>
  </si>
  <si>
    <t>Lower</t>
  </si>
  <si>
    <t>Higher</t>
  </si>
  <si>
    <t>Lessons Est. to be Needed to Solo</t>
  </si>
  <si>
    <t>Fuel Services Costs (Avg)</t>
  </si>
  <si>
    <t>TOTAL COSTS STUDENT / SOLO PILOT LICENSE ($)</t>
  </si>
  <si>
    <t>D</t>
  </si>
  <si>
    <t xml:space="preserve">SPORT / PRIVATE PILOT LICENSE </t>
  </si>
  <si>
    <t>Additional 2-Hr Lessons Srvcs</t>
  </si>
  <si>
    <t>Additional Lessons Fuel Srvs</t>
  </si>
  <si>
    <t>Additional Solo Flight Hours</t>
  </si>
  <si>
    <t>Additional Solo Flight Fuel Srvs</t>
  </si>
  <si>
    <t>Additional Instructor Ground Hrs</t>
  </si>
  <si>
    <t>TOTAL ADDITIONAL COSTS</t>
  </si>
  <si>
    <t>C + D</t>
  </si>
  <si>
    <t>ESTIMATED TOTAL FOR A PRIVATE PILOT LICENSE</t>
  </si>
  <si>
    <t>For full spreadsheet functionality, plse use a PC or Mac with Excel</t>
  </si>
  <si>
    <t>If you find any significant errors or believe this calculator should be improved upon, please advise the Club. Thank you.</t>
  </si>
  <si>
    <t>Additional 2-Hr Lessons</t>
  </si>
  <si>
    <t>Addional Lessons Fuel Srvs</t>
  </si>
  <si>
    <t>Lessons Est. Needed to Solo</t>
  </si>
  <si>
    <t>Avgas Fuel Price $4.25/Gallon (07-01-2020)</t>
  </si>
  <si>
    <t>© 2020 SFC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</si>
</sst>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10" x14ac:knownFonts="1">
    <font>
      <sz val="11"/>
      <color theme="1"/>
      <name val="Calibri"/>
      <family val="2"/>
      <scheme val="minor"/>
    </font>
    <font>
      <b/>
      <sz val="11"/>
      <color theme="1"/>
      <name val="Calibri"/>
      <family val="2"/>
      <scheme val="minor"/>
    </font>
    <font>
      <b/>
      <sz val="24"/>
      <color theme="0" tint="-4.9989318521683403E-2"/>
      <name val="Arial"/>
      <family val="2"/>
    </font>
    <font>
      <sz val="11"/>
      <color rgb="FFC00000"/>
      <name val="Calibri"/>
      <family val="2"/>
      <scheme val="minor"/>
    </font>
    <font>
      <b/>
      <sz val="11"/>
      <color theme="4" tint="-0.499984740745262"/>
      <name val="Calibri"/>
      <family val="2"/>
      <scheme val="minor"/>
    </font>
    <font>
      <b/>
      <sz val="11"/>
      <color theme="1" tint="0.14999847407452621"/>
      <name val="Calibri"/>
      <family val="2"/>
      <scheme val="minor"/>
    </font>
    <font>
      <b/>
      <sz val="14"/>
      <color theme="4" tint="-0.249977111117893"/>
      <name val="Calibri"/>
      <family val="2"/>
      <scheme val="minor"/>
    </font>
    <font>
      <sz val="11"/>
      <color theme="0" tint="-0.249977111117893"/>
      <name val="Calibri"/>
      <family val="2"/>
      <scheme val="minor"/>
    </font>
    <font>
      <sz val="12"/>
      <color theme="4" tint="-0.499984740745262"/>
      <name val="Arial"/>
      <family val="2"/>
    </font>
    <font>
      <sz val="9"/>
      <color theme="1"/>
      <name val="Calibri"/>
      <family val="2"/>
      <scheme val="minor"/>
    </font>
  </fonts>
  <fills count="3">
    <fill>
      <patternFill patternType="none"/>
    </fill>
    <fill>
      <patternFill patternType="gray125"/>
    </fill>
    <fill>
      <patternFill patternType="solid">
        <fgColor theme="1" tint="4.9989318521683403E-2"/>
        <bgColor indexed="64"/>
      </patternFill>
    </fill>
  </fills>
  <borders count="4">
    <border>
      <left/>
      <right/>
      <top/>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1">
    <xf numFmtId="0" fontId="0" fillId="0" borderId="0"/>
  </cellStyleXfs>
  <cellXfs count="19">
    <xf numFmtId="0" fontId="0" fillId="0" borderId="0" xfId="0"/>
    <xf numFmtId="0" fontId="0" fillId="2" borderId="0" xfId="0" applyFill="1" applyProtection="1">
      <protection locked="0" hidden="1"/>
    </xf>
    <xf numFmtId="0" fontId="0" fillId="0" borderId="0" xfId="0" applyProtection="1">
      <protection locked="0" hidden="1"/>
    </xf>
    <xf numFmtId="0" fontId="3" fillId="0" borderId="0" xfId="0" applyFont="1" applyProtection="1">
      <protection locked="0" hidden="1"/>
    </xf>
    <xf numFmtId="0" fontId="4" fillId="0" borderId="0" xfId="0" applyFont="1" applyProtection="1">
      <protection locked="0" hidden="1"/>
    </xf>
    <xf numFmtId="0" fontId="5" fillId="0" borderId="0" xfId="0" applyFont="1" applyProtection="1">
      <protection locked="0" hidden="1"/>
    </xf>
    <xf numFmtId="44" fontId="6" fillId="0" borderId="0" xfId="0" applyNumberFormat="1" applyFont="1" applyProtection="1">
      <protection locked="0" hidden="1"/>
    </xf>
    <xf numFmtId="0" fontId="0" fillId="0" borderId="1" xfId="0" applyBorder="1" applyProtection="1">
      <protection locked="0" hidden="1"/>
    </xf>
    <xf numFmtId="0" fontId="0" fillId="0" borderId="2" xfId="0" applyBorder="1" applyProtection="1">
      <protection locked="0" hidden="1"/>
    </xf>
    <xf numFmtId="0" fontId="0" fillId="0" borderId="3" xfId="0" applyBorder="1" applyProtection="1">
      <protection locked="0" hidden="1"/>
    </xf>
    <xf numFmtId="0" fontId="7" fillId="0" borderId="0" xfId="0" applyFont="1" applyProtection="1">
      <protection locked="0" hidden="1"/>
    </xf>
    <xf numFmtId="0" fontId="1" fillId="0" borderId="0" xfId="0" applyFont="1" applyAlignment="1" applyProtection="1">
      <alignment horizontal="center"/>
      <protection locked="0" hidden="1"/>
    </xf>
    <xf numFmtId="44" fontId="8" fillId="0" borderId="0" xfId="0" applyNumberFormat="1" applyFont="1" applyProtection="1">
      <protection locked="0" hidden="1"/>
    </xf>
    <xf numFmtId="0" fontId="6" fillId="0" borderId="0" xfId="0" applyFont="1" applyProtection="1">
      <protection locked="0" hidden="1"/>
    </xf>
    <xf numFmtId="42" fontId="8" fillId="0" borderId="0" xfId="0" applyNumberFormat="1" applyFont="1" applyProtection="1">
      <protection locked="0" hidden="1"/>
    </xf>
    <xf numFmtId="0" fontId="9" fillId="0" borderId="0" xfId="0" applyFont="1" applyProtection="1">
      <protection locked="0" hidden="1"/>
    </xf>
    <xf numFmtId="0" fontId="0" fillId="0" borderId="0" xfId="0" applyProtection="1">
      <protection locked="0"/>
    </xf>
    <xf numFmtId="0" fontId="2" fillId="2" borderId="0" xfId="0" applyFont="1" applyFill="1" applyAlignment="1" applyProtection="1">
      <alignment horizontal="center" vertical="center"/>
      <protection locked="0" hidden="1"/>
    </xf>
    <xf numFmtId="0" fontId="3" fillId="0" borderId="0" xfId="0" applyFont="1" applyAlignment="1" applyProtection="1">
      <alignment horizontal="center"/>
      <protection locked="0"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Scroll" dx="20" fmlaLink="$F$17" horiz="1" max="40" page="10" val="15"/>
</file>

<file path=xl/ctrlProps/ctrlProp10.xml><?xml version="1.0" encoding="utf-8"?>
<formControlPr xmlns="http://schemas.microsoft.com/office/spreadsheetml/2009/9/main" objectType="Scroll" dx="20" fmlaLink="$P$26" horiz="1" max="25" page="10" val="10"/>
</file>

<file path=xl/ctrlProps/ctrlProp11.xml><?xml version="1.0" encoding="utf-8"?>
<formControlPr xmlns="http://schemas.microsoft.com/office/spreadsheetml/2009/9/main" objectType="Scroll" dx="20" fmlaLink="$F$17" horiz="1" max="40" page="10" val="30"/>
</file>

<file path=xl/ctrlProps/ctrlProp12.xml><?xml version="1.0" encoding="utf-8"?>
<formControlPr xmlns="http://schemas.microsoft.com/office/spreadsheetml/2009/9/main" objectType="Scroll" dx="20" fmlaLink="$F$22" horiz="1" max="40" page="10" val="20"/>
</file>

<file path=xl/ctrlProps/ctrlProp13.xml><?xml version="1.0" encoding="utf-8"?>
<formControlPr xmlns="http://schemas.microsoft.com/office/spreadsheetml/2009/9/main" objectType="Scroll" dx="20" fmlaLink="$P$8" horiz="1" max="40" min="14" page="10" val="17"/>
</file>

<file path=xl/ctrlProps/ctrlProp14.xml><?xml version="1.0" encoding="utf-8"?>
<formControlPr xmlns="http://schemas.microsoft.com/office/spreadsheetml/2009/9/main" objectType="Scroll" dx="20" fmlaLink="$P$24" horiz="1" max="50" min="5" page="10" val="10"/>
</file>

<file path=xl/ctrlProps/ctrlProp15.xml><?xml version="1.0" encoding="utf-8"?>
<formControlPr xmlns="http://schemas.microsoft.com/office/spreadsheetml/2009/9/main" objectType="Scroll" dx="20" fmlaLink="$P$26" horiz="1" max="25" page="10" val="10"/>
</file>

<file path=xl/ctrlProps/ctrlProp2.xml><?xml version="1.0" encoding="utf-8"?>
<formControlPr xmlns="http://schemas.microsoft.com/office/spreadsheetml/2009/9/main" objectType="Scroll" dx="20" fmlaLink="$P$22" horiz="1" max="40" page="10" val="15"/>
</file>

<file path=xl/ctrlProps/ctrlProp3.xml><?xml version="1.0" encoding="utf-8"?>
<formControlPr xmlns="http://schemas.microsoft.com/office/spreadsheetml/2009/9/main" objectType="Scroll" dx="20" fmlaLink="$P$8" horiz="1" max="40" min="12" page="10" val="17"/>
</file>

<file path=xl/ctrlProps/ctrlProp4.xml><?xml version="1.0" encoding="utf-8"?>
<formControlPr xmlns="http://schemas.microsoft.com/office/spreadsheetml/2009/9/main" objectType="Scroll" dx="20" fmlaLink="$P$26" horiz="1" max="45" page="10" val="10"/>
</file>

<file path=xl/ctrlProps/ctrlProp5.xml><?xml version="1.0" encoding="utf-8"?>
<formControlPr xmlns="http://schemas.microsoft.com/office/spreadsheetml/2009/9/main" objectType="Scroll" dx="26" fmlaLink="$P$24" horiz="1" max="50" min="5" page="10" val="10"/>
</file>

<file path=xl/ctrlProps/ctrlProp6.xml><?xml version="1.0" encoding="utf-8"?>
<formControlPr xmlns="http://schemas.microsoft.com/office/spreadsheetml/2009/9/main" objectType="Scroll" dx="20" fmlaLink="$F$17" horiz="1" max="40" page="10" val="20"/>
</file>

<file path=xl/ctrlProps/ctrlProp7.xml><?xml version="1.0" encoding="utf-8"?>
<formControlPr xmlns="http://schemas.microsoft.com/office/spreadsheetml/2009/9/main" objectType="Scroll" dx="20" fmlaLink="$F$22" horiz="1" max="40" page="10" val="20"/>
</file>

<file path=xl/ctrlProps/ctrlProp8.xml><?xml version="1.0" encoding="utf-8"?>
<formControlPr xmlns="http://schemas.microsoft.com/office/spreadsheetml/2009/9/main" objectType="Scroll" dx="20" fmlaLink="$P$8" horiz="1" max="40" min="14" page="10" val="17"/>
</file>

<file path=xl/ctrlProps/ctrlProp9.xml><?xml version="1.0" encoding="utf-8"?>
<formControlPr xmlns="http://schemas.microsoft.com/office/spreadsheetml/2009/9/main" objectType="Scroll" dx="20" fmlaLink="$P$24" horiz="1" max="50" min="5" page="10" val="10"/>
</file>

<file path=xl/drawings/_rels/drawing1.xml.rels><?xml version="1.0" encoding="UTF-8" standalone="yes"?>
<Relationships xmlns="http://schemas.openxmlformats.org/package/2006/relationships"><Relationship Id="rId1" Type="http://schemas.openxmlformats.org/officeDocument/2006/relationships/hyperlink" Target="http://flystanford.com/pilot-license/"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flystanford.com/pilot-license/"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flystanford.com/pilot-license/"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23813</xdr:colOff>
          <xdr:row>16</xdr:row>
          <xdr:rowOff>23813</xdr:rowOff>
        </xdr:from>
        <xdr:to>
          <xdr:col>13</xdr:col>
          <xdr:colOff>600075</xdr:colOff>
          <xdr:row>16</xdr:row>
          <xdr:rowOff>176213</xdr:rowOff>
        </xdr:to>
        <xdr:sp macro="" textlink="">
          <xdr:nvSpPr>
            <xdr:cNvPr id="1025" name="Scroll Bar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23813</xdr:colOff>
          <xdr:row>21</xdr:row>
          <xdr:rowOff>23813</xdr:rowOff>
        </xdr:from>
        <xdr:to>
          <xdr:col>13</xdr:col>
          <xdr:colOff>581025</xdr:colOff>
          <xdr:row>21</xdr:row>
          <xdr:rowOff>176213</xdr:rowOff>
        </xdr:to>
        <xdr:sp macro="" textlink="">
          <xdr:nvSpPr>
            <xdr:cNvPr id="1026" name="Scroll Ba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23813</xdr:colOff>
          <xdr:row>7</xdr:row>
          <xdr:rowOff>23813</xdr:rowOff>
        </xdr:from>
        <xdr:to>
          <xdr:col>13</xdr:col>
          <xdr:colOff>595313</xdr:colOff>
          <xdr:row>7</xdr:row>
          <xdr:rowOff>176213</xdr:rowOff>
        </xdr:to>
        <xdr:sp macro="" textlink="">
          <xdr:nvSpPr>
            <xdr:cNvPr id="1027" name="Scroll Ba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15240</xdr:colOff>
      <xdr:row>8</xdr:row>
      <xdr:rowOff>96195</xdr:rowOff>
    </xdr:from>
    <xdr:to>
      <xdr:col>15</xdr:col>
      <xdr:colOff>7620</xdr:colOff>
      <xdr:row>8</xdr:row>
      <xdr:rowOff>96195</xdr:rowOff>
    </xdr:to>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a:off x="15240" y="1591620"/>
          <a:ext cx="9812655"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14</xdr:row>
      <xdr:rowOff>100953</xdr:rowOff>
    </xdr:from>
    <xdr:to>
      <xdr:col>15</xdr:col>
      <xdr:colOff>7620</xdr:colOff>
      <xdr:row>14</xdr:row>
      <xdr:rowOff>100953</xdr:rowOff>
    </xdr:to>
    <xdr:cxnSp macro="">
      <xdr:nvCxnSpPr>
        <xdr:cNvPr id="6" name="Straight Connector 5">
          <a:extLst>
            <a:ext uri="{FF2B5EF4-FFF2-40B4-BE49-F238E27FC236}">
              <a16:creationId xmlns:a16="http://schemas.microsoft.com/office/drawing/2014/main" id="{00000000-0008-0000-0000-000006000000}"/>
            </a:ext>
          </a:extLst>
        </xdr:cNvPr>
        <xdr:cNvCxnSpPr/>
      </xdr:nvCxnSpPr>
      <xdr:spPr>
        <a:xfrm>
          <a:off x="0" y="2725091"/>
          <a:ext cx="9827895"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28</xdr:row>
      <xdr:rowOff>8563</xdr:rowOff>
    </xdr:from>
    <xdr:to>
      <xdr:col>15</xdr:col>
      <xdr:colOff>7620</xdr:colOff>
      <xdr:row>28</xdr:row>
      <xdr:rowOff>8563</xdr:rowOff>
    </xdr:to>
    <xdr:cxnSp macro="">
      <xdr:nvCxnSpPr>
        <xdr:cNvPr id="7" name="Straight Connector 6">
          <a:extLst>
            <a:ext uri="{FF2B5EF4-FFF2-40B4-BE49-F238E27FC236}">
              <a16:creationId xmlns:a16="http://schemas.microsoft.com/office/drawing/2014/main" id="{00000000-0008-0000-0000-000007000000}"/>
            </a:ext>
          </a:extLst>
        </xdr:cNvPr>
        <xdr:cNvCxnSpPr/>
      </xdr:nvCxnSpPr>
      <xdr:spPr>
        <a:xfrm>
          <a:off x="0" y="5499726"/>
          <a:ext cx="9827895"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281940</xdr:colOff>
      <xdr:row>4</xdr:row>
      <xdr:rowOff>15240</xdr:rowOff>
    </xdr:from>
    <xdr:to>
      <xdr:col>5</xdr:col>
      <xdr:colOff>281940</xdr:colOff>
      <xdr:row>4</xdr:row>
      <xdr:rowOff>15240</xdr:rowOff>
    </xdr:to>
    <xdr:cxnSp macro="">
      <xdr:nvCxnSpPr>
        <xdr:cNvPr id="8" name="Straight Connector 7">
          <a:extLst>
            <a:ext uri="{FF2B5EF4-FFF2-40B4-BE49-F238E27FC236}">
              <a16:creationId xmlns:a16="http://schemas.microsoft.com/office/drawing/2014/main" id="{00000000-0008-0000-0000-000008000000}"/>
            </a:ext>
          </a:extLst>
        </xdr:cNvPr>
        <xdr:cNvCxnSpPr/>
      </xdr:nvCxnSpPr>
      <xdr:spPr>
        <a:xfrm>
          <a:off x="3429000" y="746760"/>
          <a:ext cx="0" cy="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11</xdr:col>
          <xdr:colOff>28575</xdr:colOff>
          <xdr:row>25</xdr:row>
          <xdr:rowOff>23813</xdr:rowOff>
        </xdr:from>
        <xdr:to>
          <xdr:col>13</xdr:col>
          <xdr:colOff>595313</xdr:colOff>
          <xdr:row>25</xdr:row>
          <xdr:rowOff>161925</xdr:rowOff>
        </xdr:to>
        <xdr:sp macro="" textlink="">
          <xdr:nvSpPr>
            <xdr:cNvPr id="1028" name="Scroll Ba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30480</xdr:colOff>
      <xdr:row>33</xdr:row>
      <xdr:rowOff>106680</xdr:rowOff>
    </xdr:from>
    <xdr:to>
      <xdr:col>13</xdr:col>
      <xdr:colOff>594360</xdr:colOff>
      <xdr:row>53</xdr:row>
      <xdr:rowOff>38100</xdr:rowOff>
    </xdr:to>
    <xdr:sp macro="" textlink="">
      <xdr:nvSpPr>
        <xdr:cNvPr id="10" name="TextBox 9">
          <a:hlinkClick xmlns:r="http://schemas.openxmlformats.org/officeDocument/2006/relationships" r:id="rId1"/>
          <a:extLst>
            <a:ext uri="{FF2B5EF4-FFF2-40B4-BE49-F238E27FC236}">
              <a16:creationId xmlns:a16="http://schemas.microsoft.com/office/drawing/2014/main" id="{00000000-0008-0000-0000-00000A000000}"/>
            </a:ext>
          </a:extLst>
        </xdr:cNvPr>
        <xdr:cNvSpPr txBox="1"/>
      </xdr:nvSpPr>
      <xdr:spPr>
        <a:xfrm>
          <a:off x="663893" y="6545580"/>
          <a:ext cx="8483917" cy="3550920"/>
        </a:xfrm>
        <a:prstGeom prst="rect">
          <a:avLst/>
        </a:prstGeom>
        <a:solidFill>
          <a:srgbClr val="EFEDE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Notes</a:t>
          </a:r>
          <a:br>
            <a:rPr lang="en-US" sz="1100" b="1">
              <a:solidFill>
                <a:schemeClr val="dk1"/>
              </a:solidFill>
              <a:effectLst/>
              <a:latin typeface="+mn-lt"/>
              <a:ea typeface="+mn-ea"/>
              <a:cs typeface="+mn-cs"/>
            </a:rPr>
          </a:br>
          <a:endParaRPr lang="en-US"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You can find a general price range for the costs to obtain</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various pilot licenses on the </a:t>
          </a:r>
          <a:r>
            <a:rPr lang="en-US" sz="1100" b="1">
              <a:solidFill>
                <a:srgbClr val="003264"/>
              </a:solidFill>
              <a:effectLst/>
              <a:latin typeface="+mn-lt"/>
              <a:ea typeface="+mn-ea"/>
              <a:cs typeface="+mn-cs"/>
            </a:rPr>
            <a:t>Learn to Fly </a:t>
          </a:r>
          <a:r>
            <a:rPr lang="en-US" sz="1100" b="1">
              <a:solidFill>
                <a:schemeClr val="dk1"/>
              </a:solidFill>
              <a:effectLst/>
              <a:latin typeface="+mn-lt"/>
              <a:ea typeface="+mn-ea"/>
              <a:cs typeface="+mn-cs"/>
            </a:rPr>
            <a:t>page of our</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website. </a:t>
          </a: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dk1"/>
              </a:solidFill>
              <a:effectLst/>
              <a:latin typeface="+mn-lt"/>
              <a:ea typeface="+mn-ea"/>
              <a:cs typeface="+mn-cs"/>
            </a:rPr>
            <a:t>Fluctuations in fuel prices and individual aptitudes and abilities can effect the costs and time needed to get a pilot license.  Frequency of training is another variable, that can cause variations in the costs and duration to get a pilot license.  And there may be some other factors beyond control of the Club that may effect training results.</a:t>
          </a:r>
          <a:br>
            <a:rPr lang="en-US" sz="1100" b="0">
              <a:solidFill>
                <a:schemeClr val="dk1"/>
              </a:solidFill>
              <a:effectLst/>
              <a:latin typeface="+mn-lt"/>
              <a:ea typeface="+mn-ea"/>
              <a:cs typeface="+mn-cs"/>
            </a:rPr>
          </a:br>
          <a:endParaRPr lang="en-US" sz="11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dk1"/>
              </a:solidFill>
              <a:effectLst/>
              <a:latin typeface="+mn-lt"/>
              <a:ea typeface="+mn-ea"/>
              <a:cs typeface="+mn-cs"/>
            </a:rPr>
            <a:t>This calculator can show how the training costs may increase or decrease as the result of changes in fuel prices,</a:t>
          </a:r>
          <a:r>
            <a:rPr lang="en-US" sz="1100" b="0" baseline="0">
              <a:solidFill>
                <a:schemeClr val="dk1"/>
              </a:solidFill>
              <a:effectLst/>
              <a:latin typeface="+mn-lt"/>
              <a:ea typeface="+mn-ea"/>
              <a:cs typeface="+mn-cs"/>
            </a:rPr>
            <a:t> </a:t>
          </a:r>
          <a:r>
            <a:rPr lang="en-US" sz="1100" b="0">
              <a:solidFill>
                <a:schemeClr val="dk1"/>
              </a:solidFill>
              <a:effectLst/>
              <a:latin typeface="+mn-lt"/>
              <a:ea typeface="+mn-ea"/>
              <a:cs typeface="+mn-cs"/>
            </a:rPr>
            <a:t>the number of lessons, and the number of Solo Flight hours and Instructor Ground hours that may be needed to pass FAA Pilot Certification.</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This cost estimator assumes the use of a basic trainer</a:t>
          </a:r>
          <a:r>
            <a:rPr lang="en-US" sz="1100" baseline="0">
              <a:solidFill>
                <a:schemeClr val="dk1"/>
              </a:solidFill>
              <a:effectLst/>
              <a:latin typeface="+mn-lt"/>
              <a:ea typeface="+mn-ea"/>
              <a:cs typeface="+mn-cs"/>
            </a:rPr>
            <a:t> aircraft </a:t>
          </a:r>
          <a:r>
            <a:rPr lang="en-US" sz="1100">
              <a:solidFill>
                <a:schemeClr val="dk1"/>
              </a:solidFill>
              <a:effectLst/>
              <a:latin typeface="+mn-lt"/>
              <a:ea typeface="+mn-ea"/>
              <a:cs typeface="+mn-cs"/>
            </a:rPr>
            <a:t>with</a:t>
          </a:r>
          <a:r>
            <a:rPr lang="en-US" sz="1100" baseline="0">
              <a:solidFill>
                <a:schemeClr val="dk1"/>
              </a:solidFill>
              <a:effectLst/>
              <a:latin typeface="+mn-lt"/>
              <a:ea typeface="+mn-ea"/>
              <a:cs typeface="+mn-cs"/>
            </a:rPr>
            <a:t> modern</a:t>
          </a:r>
          <a:r>
            <a:rPr lang="en-US" sz="1100">
              <a:solidFill>
                <a:schemeClr val="dk1"/>
              </a:solidFill>
              <a:effectLst/>
              <a:latin typeface="+mn-lt"/>
              <a:ea typeface="+mn-ea"/>
              <a:cs typeface="+mn-cs"/>
            </a:rPr>
            <a:t> computers.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CLUB advertisements, website and internet postings, or brochures are deemed to be merely generally descriptive in nature for the time and costs necessary to achieve any particular training result.</a:t>
          </a:r>
          <a:r>
            <a:rPr lang="en-US" sz="1100" baseline="0">
              <a:solidFill>
                <a:schemeClr val="dk1"/>
              </a:solidFill>
              <a:effectLst/>
              <a:latin typeface="+mn-lt"/>
              <a:ea typeface="+mn-ea"/>
              <a:cs typeface="+mn-cs"/>
            </a:rPr>
            <a:t>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N</a:t>
          </a:r>
          <a:r>
            <a:rPr lang="en-US" sz="1100">
              <a:solidFill>
                <a:schemeClr val="dk1"/>
              </a:solidFill>
              <a:effectLst/>
              <a:latin typeface="+mn-lt"/>
              <a:ea typeface="+mn-ea"/>
              <a:cs typeface="+mn-cs"/>
            </a:rPr>
            <a:t>either the Club, nor any of its representatives can or will provide any warranty or binding representation as to how much it will cost or how long it will take an individual to accomplish any particular training result.</a:t>
          </a:r>
          <a:br>
            <a:rPr lang="en-US" sz="1100">
              <a:solidFill>
                <a:schemeClr val="dk1"/>
              </a:solidFill>
              <a:effectLst/>
              <a:latin typeface="+mn-lt"/>
              <a:ea typeface="+mn-ea"/>
              <a:cs typeface="+mn-cs"/>
            </a:rPr>
          </a:b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Minimum Costs</a:t>
          </a:r>
          <a:r>
            <a:rPr lang="en-US" sz="1100" b="1" baseline="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initial settings for this calculator show estimated minimal costs to</a:t>
          </a:r>
          <a:r>
            <a:rPr lang="en-US" sz="1100" baseline="0">
              <a:solidFill>
                <a:schemeClr val="dk1"/>
              </a:solidFill>
              <a:effectLst/>
              <a:latin typeface="+mn-lt"/>
              <a:ea typeface="+mn-ea"/>
              <a:cs typeface="+mn-cs"/>
            </a:rPr>
            <a:t> achieve Private Pilot Certification.</a:t>
          </a:r>
          <a:br>
            <a:rPr lang="en-US" sz="1100" baseline="0">
              <a:solidFill>
                <a:schemeClr val="dk1"/>
              </a:solidFill>
              <a:effectLst/>
              <a:latin typeface="+mn-lt"/>
              <a:ea typeface="+mn-ea"/>
              <a:cs typeface="+mn-cs"/>
            </a:rPr>
          </a:br>
          <a:r>
            <a:rPr lang="en-US" sz="1100">
              <a:solidFill>
                <a:schemeClr val="dk1"/>
              </a:solidFill>
              <a:effectLst/>
              <a:latin typeface="+mn-lt"/>
              <a:ea typeface="+mn-ea"/>
              <a:cs typeface="+mn-cs"/>
            </a:rPr>
            <a:t>Sport</a:t>
          </a:r>
          <a:r>
            <a:rPr lang="en-US" sz="1100" baseline="0">
              <a:solidFill>
                <a:schemeClr val="dk1"/>
              </a:solidFill>
              <a:effectLst/>
              <a:latin typeface="+mn-lt"/>
              <a:ea typeface="+mn-ea"/>
              <a:cs typeface="+mn-cs"/>
            </a:rPr>
            <a:t> Pilot License Minimum Requirements (FAR 61.313):    20 Hours Flight Time, incl. 15 Hours Flight Instruction (App. 12 Two-Hour Lessons) and 5 Hours Solo Flight.  Private Pilot License Minimum Requirements (FAR 61.109): 40 Hours Flight Time, incl. 20 Hours of Flight Instruction (App. 15 Two-Hour Lessons) and 10 Hours Solo Flight.</a:t>
          </a:r>
          <a:endParaRPr lang="en-US" sz="1100"/>
        </a:p>
      </xdr:txBody>
    </xdr:sp>
    <xdr:clientData/>
  </xdr:twoCellAnchor>
  <xdr:twoCellAnchor>
    <xdr:from>
      <xdr:col>0</xdr:col>
      <xdr:colOff>0</xdr:colOff>
      <xdr:row>53</xdr:row>
      <xdr:rowOff>150174</xdr:rowOff>
    </xdr:from>
    <xdr:to>
      <xdr:col>15</xdr:col>
      <xdr:colOff>7620</xdr:colOff>
      <xdr:row>53</xdr:row>
      <xdr:rowOff>150174</xdr:rowOff>
    </xdr:to>
    <xdr:cxnSp macro="">
      <xdr:nvCxnSpPr>
        <xdr:cNvPr id="11" name="Straight Connector 10">
          <a:extLst>
            <a:ext uri="{FF2B5EF4-FFF2-40B4-BE49-F238E27FC236}">
              <a16:creationId xmlns:a16="http://schemas.microsoft.com/office/drawing/2014/main" id="{00000000-0008-0000-0000-00000B000000}"/>
            </a:ext>
          </a:extLst>
        </xdr:cNvPr>
        <xdr:cNvCxnSpPr/>
      </xdr:nvCxnSpPr>
      <xdr:spPr>
        <a:xfrm>
          <a:off x="0" y="10208574"/>
          <a:ext cx="9827895"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xdr:row>
      <xdr:rowOff>15240</xdr:rowOff>
    </xdr:from>
    <xdr:to>
      <xdr:col>15</xdr:col>
      <xdr:colOff>91440</xdr:colOff>
      <xdr:row>4</xdr:row>
      <xdr:rowOff>15240</xdr:rowOff>
    </xdr:to>
    <xdr:cxnSp macro="">
      <xdr:nvCxnSpPr>
        <xdr:cNvPr id="12" name="Straight Connector 11">
          <a:extLst>
            <a:ext uri="{FF2B5EF4-FFF2-40B4-BE49-F238E27FC236}">
              <a16:creationId xmlns:a16="http://schemas.microsoft.com/office/drawing/2014/main" id="{00000000-0008-0000-0000-00000C000000}"/>
            </a:ext>
          </a:extLst>
        </xdr:cNvPr>
        <xdr:cNvCxnSpPr/>
      </xdr:nvCxnSpPr>
      <xdr:spPr>
        <a:xfrm>
          <a:off x="0" y="746760"/>
          <a:ext cx="9197340" cy="0"/>
        </a:xfrm>
        <a:prstGeom prst="line">
          <a:avLst/>
        </a:prstGeom>
        <a:ln>
          <a:solidFill>
            <a:srgbClr val="FF0000"/>
          </a:solidFill>
        </a:ln>
      </xdr:spPr>
      <xdr:style>
        <a:lnRef idx="2">
          <a:schemeClr val="accent2"/>
        </a:lnRef>
        <a:fillRef idx="0">
          <a:schemeClr val="accent2"/>
        </a:fillRef>
        <a:effectRef idx="1">
          <a:schemeClr val="accent2"/>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11</xdr:col>
          <xdr:colOff>28575</xdr:colOff>
          <xdr:row>23</xdr:row>
          <xdr:rowOff>23813</xdr:rowOff>
        </xdr:from>
        <xdr:to>
          <xdr:col>13</xdr:col>
          <xdr:colOff>585788</xdr:colOff>
          <xdr:row>23</xdr:row>
          <xdr:rowOff>166688</xdr:rowOff>
        </xdr:to>
        <xdr:sp macro="" textlink="">
          <xdr:nvSpPr>
            <xdr:cNvPr id="1029" name="Scroll Ba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4755</xdr:colOff>
      <xdr:row>19</xdr:row>
      <xdr:rowOff>100948</xdr:rowOff>
    </xdr:from>
    <xdr:to>
      <xdr:col>15</xdr:col>
      <xdr:colOff>12375</xdr:colOff>
      <xdr:row>19</xdr:row>
      <xdr:rowOff>100948</xdr:rowOff>
    </xdr:to>
    <xdr:cxnSp macro="">
      <xdr:nvCxnSpPr>
        <xdr:cNvPr id="14" name="Straight Connector 13">
          <a:extLst>
            <a:ext uri="{FF2B5EF4-FFF2-40B4-BE49-F238E27FC236}">
              <a16:creationId xmlns:a16="http://schemas.microsoft.com/office/drawing/2014/main" id="{00000000-0008-0000-0000-00000E000000}"/>
            </a:ext>
          </a:extLst>
        </xdr:cNvPr>
        <xdr:cNvCxnSpPr/>
      </xdr:nvCxnSpPr>
      <xdr:spPr>
        <a:xfrm>
          <a:off x="4755" y="3734736"/>
          <a:ext cx="9827895"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xdr:colOff>
          <xdr:row>16</xdr:row>
          <xdr:rowOff>28575</xdr:rowOff>
        </xdr:from>
        <xdr:to>
          <xdr:col>13</xdr:col>
          <xdr:colOff>600075</xdr:colOff>
          <xdr:row>16</xdr:row>
          <xdr:rowOff>161925</xdr:rowOff>
        </xdr:to>
        <xdr:sp macro="" textlink="">
          <xdr:nvSpPr>
            <xdr:cNvPr id="2049" name="Scroll Bar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21</xdr:row>
          <xdr:rowOff>23813</xdr:rowOff>
        </xdr:from>
        <xdr:to>
          <xdr:col>13</xdr:col>
          <xdr:colOff>561975</xdr:colOff>
          <xdr:row>21</xdr:row>
          <xdr:rowOff>161925</xdr:rowOff>
        </xdr:to>
        <xdr:sp macro="" textlink="">
          <xdr:nvSpPr>
            <xdr:cNvPr id="2050" name="Scroll Bar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xdr:row>
          <xdr:rowOff>23813</xdr:rowOff>
        </xdr:from>
        <xdr:to>
          <xdr:col>13</xdr:col>
          <xdr:colOff>571500</xdr:colOff>
          <xdr:row>7</xdr:row>
          <xdr:rowOff>176213</xdr:rowOff>
        </xdr:to>
        <xdr:sp macro="" textlink="">
          <xdr:nvSpPr>
            <xdr:cNvPr id="2051" name="Scroll Bar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15240</xdr:colOff>
      <xdr:row>8</xdr:row>
      <xdr:rowOff>86669</xdr:rowOff>
    </xdr:from>
    <xdr:to>
      <xdr:col>15</xdr:col>
      <xdr:colOff>7620</xdr:colOff>
      <xdr:row>8</xdr:row>
      <xdr:rowOff>86669</xdr:rowOff>
    </xdr:to>
    <xdr:cxnSp macro="">
      <xdr:nvCxnSpPr>
        <xdr:cNvPr id="5" name="Straight Connector 4">
          <a:extLst>
            <a:ext uri="{FF2B5EF4-FFF2-40B4-BE49-F238E27FC236}">
              <a16:creationId xmlns:a16="http://schemas.microsoft.com/office/drawing/2014/main" id="{00000000-0008-0000-0100-000005000000}"/>
            </a:ext>
          </a:extLst>
        </xdr:cNvPr>
        <xdr:cNvCxnSpPr/>
      </xdr:nvCxnSpPr>
      <xdr:spPr>
        <a:xfrm>
          <a:off x="15240" y="1582094"/>
          <a:ext cx="9812655"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14</xdr:row>
      <xdr:rowOff>110479</xdr:rowOff>
    </xdr:from>
    <xdr:to>
      <xdr:col>15</xdr:col>
      <xdr:colOff>7620</xdr:colOff>
      <xdr:row>14</xdr:row>
      <xdr:rowOff>110479</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a:off x="0" y="2734617"/>
          <a:ext cx="9827895"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19</xdr:row>
      <xdr:rowOff>98105</xdr:rowOff>
    </xdr:from>
    <xdr:to>
      <xdr:col>15</xdr:col>
      <xdr:colOff>7620</xdr:colOff>
      <xdr:row>19</xdr:row>
      <xdr:rowOff>98105</xdr:rowOff>
    </xdr:to>
    <xdr:cxnSp macro="">
      <xdr:nvCxnSpPr>
        <xdr:cNvPr id="7" name="Straight Connector 6">
          <a:extLst>
            <a:ext uri="{FF2B5EF4-FFF2-40B4-BE49-F238E27FC236}">
              <a16:creationId xmlns:a16="http://schemas.microsoft.com/office/drawing/2014/main" id="{00000000-0008-0000-0100-000007000000}"/>
            </a:ext>
          </a:extLst>
        </xdr:cNvPr>
        <xdr:cNvCxnSpPr/>
      </xdr:nvCxnSpPr>
      <xdr:spPr>
        <a:xfrm>
          <a:off x="0" y="3731893"/>
          <a:ext cx="9827895"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28</xdr:row>
      <xdr:rowOff>7612</xdr:rowOff>
    </xdr:from>
    <xdr:to>
      <xdr:col>15</xdr:col>
      <xdr:colOff>7620</xdr:colOff>
      <xdr:row>28</xdr:row>
      <xdr:rowOff>7612</xdr:rowOff>
    </xdr:to>
    <xdr:cxnSp macro="">
      <xdr:nvCxnSpPr>
        <xdr:cNvPr id="8" name="Straight Connector 7">
          <a:extLst>
            <a:ext uri="{FF2B5EF4-FFF2-40B4-BE49-F238E27FC236}">
              <a16:creationId xmlns:a16="http://schemas.microsoft.com/office/drawing/2014/main" id="{00000000-0008-0000-0100-000008000000}"/>
            </a:ext>
          </a:extLst>
        </xdr:cNvPr>
        <xdr:cNvCxnSpPr/>
      </xdr:nvCxnSpPr>
      <xdr:spPr>
        <a:xfrm>
          <a:off x="0" y="5498775"/>
          <a:ext cx="9827895"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281940</xdr:colOff>
      <xdr:row>4</xdr:row>
      <xdr:rowOff>15240</xdr:rowOff>
    </xdr:from>
    <xdr:to>
      <xdr:col>5</xdr:col>
      <xdr:colOff>281940</xdr:colOff>
      <xdr:row>4</xdr:row>
      <xdr:rowOff>15240</xdr:rowOff>
    </xdr:to>
    <xdr:cxnSp macro="">
      <xdr:nvCxnSpPr>
        <xdr:cNvPr id="9" name="Straight Connector 8">
          <a:extLst>
            <a:ext uri="{FF2B5EF4-FFF2-40B4-BE49-F238E27FC236}">
              <a16:creationId xmlns:a16="http://schemas.microsoft.com/office/drawing/2014/main" id="{00000000-0008-0000-0100-000009000000}"/>
            </a:ext>
          </a:extLst>
        </xdr:cNvPr>
        <xdr:cNvCxnSpPr/>
      </xdr:nvCxnSpPr>
      <xdr:spPr>
        <a:xfrm>
          <a:off x="3413760" y="746760"/>
          <a:ext cx="0" cy="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11</xdr:col>
          <xdr:colOff>28575</xdr:colOff>
          <xdr:row>23</xdr:row>
          <xdr:rowOff>28575</xdr:rowOff>
        </xdr:from>
        <xdr:to>
          <xdr:col>13</xdr:col>
          <xdr:colOff>581025</xdr:colOff>
          <xdr:row>23</xdr:row>
          <xdr:rowOff>161925</xdr:rowOff>
        </xdr:to>
        <xdr:sp macro="" textlink="">
          <xdr:nvSpPr>
            <xdr:cNvPr id="2052" name="Scroll Bar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25</xdr:row>
          <xdr:rowOff>23813</xdr:rowOff>
        </xdr:from>
        <xdr:to>
          <xdr:col>13</xdr:col>
          <xdr:colOff>595313</xdr:colOff>
          <xdr:row>25</xdr:row>
          <xdr:rowOff>161925</xdr:rowOff>
        </xdr:to>
        <xdr:sp macro="" textlink="">
          <xdr:nvSpPr>
            <xdr:cNvPr id="2053" name="Scroll Bar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30480</xdr:colOff>
      <xdr:row>33</xdr:row>
      <xdr:rowOff>114300</xdr:rowOff>
    </xdr:from>
    <xdr:to>
      <xdr:col>13</xdr:col>
      <xdr:colOff>594360</xdr:colOff>
      <xdr:row>52</xdr:row>
      <xdr:rowOff>30480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100-00000C000000}"/>
            </a:ext>
          </a:extLst>
        </xdr:cNvPr>
        <xdr:cNvSpPr txBox="1"/>
      </xdr:nvSpPr>
      <xdr:spPr>
        <a:xfrm>
          <a:off x="640080" y="6149340"/>
          <a:ext cx="7833360" cy="3390900"/>
        </a:xfrm>
        <a:prstGeom prst="rect">
          <a:avLst/>
        </a:prstGeom>
        <a:solidFill>
          <a:srgbClr val="EFEDE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1">
              <a:solidFill>
                <a:schemeClr val="dk1"/>
              </a:solidFill>
              <a:effectLst/>
              <a:latin typeface="+mn-lt"/>
              <a:ea typeface="+mn-ea"/>
              <a:cs typeface="+mn-cs"/>
            </a:rPr>
            <a:t>Notes</a:t>
          </a:r>
          <a:br>
            <a:rPr lang="en-US" sz="1100" b="1">
              <a:solidFill>
                <a:schemeClr val="dk1"/>
              </a:solidFill>
              <a:effectLst/>
              <a:latin typeface="+mn-lt"/>
              <a:ea typeface="+mn-ea"/>
              <a:cs typeface="+mn-cs"/>
            </a:rPr>
          </a:br>
          <a:endParaRPr lang="en-US">
            <a:effectLst/>
          </a:endParaRPr>
        </a:p>
        <a:p>
          <a:pPr eaLnBrk="1" fontAlgn="auto" latinLnBrk="0" hangingPunct="1"/>
          <a:r>
            <a:rPr lang="en-US" sz="1100" b="1">
              <a:solidFill>
                <a:schemeClr val="dk1"/>
              </a:solidFill>
              <a:effectLst/>
              <a:latin typeface="+mn-lt"/>
              <a:ea typeface="+mn-ea"/>
              <a:cs typeface="+mn-cs"/>
            </a:rPr>
            <a:t>You can find a general price range for the costs to obtain</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various pilot licenses on the </a:t>
          </a:r>
          <a:r>
            <a:rPr lang="en-US" sz="1100" b="1">
              <a:solidFill>
                <a:srgbClr val="003264"/>
              </a:solidFill>
              <a:effectLst/>
              <a:latin typeface="+mn-lt"/>
              <a:ea typeface="+mn-ea"/>
              <a:cs typeface="+mn-cs"/>
            </a:rPr>
            <a:t>Learn to Fly</a:t>
          </a:r>
          <a:r>
            <a:rPr lang="en-US" sz="1100" b="1">
              <a:solidFill>
                <a:schemeClr val="dk1"/>
              </a:solidFill>
              <a:effectLst/>
              <a:latin typeface="+mn-lt"/>
              <a:ea typeface="+mn-ea"/>
              <a:cs typeface="+mn-cs"/>
            </a:rPr>
            <a:t> page of our</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website. </a:t>
          </a:r>
          <a:endParaRPr lang="en-US">
            <a:effectLst/>
          </a:endParaRPr>
        </a:p>
        <a:p>
          <a:pPr eaLnBrk="1" fontAlgn="auto" latinLnBrk="0" hangingPunct="1"/>
          <a:r>
            <a:rPr lang="en-US" sz="1100" b="0">
              <a:solidFill>
                <a:schemeClr val="dk1"/>
              </a:solidFill>
              <a:effectLst/>
              <a:latin typeface="+mn-lt"/>
              <a:ea typeface="+mn-ea"/>
              <a:cs typeface="+mn-cs"/>
            </a:rPr>
            <a:t>Fluctuations in fuel prices and individual aptitudes and abilities can affect the costs and time needed to get a pilot license.  Frequency of training is another variable, that can cause variations in the costs and duration to get a pilot license.  And there may be some other factors beyond control of the Club that may effect training results.</a:t>
          </a:r>
          <a:br>
            <a:rPr lang="en-US" sz="1100" b="0">
              <a:solidFill>
                <a:schemeClr val="dk1"/>
              </a:solidFill>
              <a:effectLst/>
              <a:latin typeface="+mn-lt"/>
              <a:ea typeface="+mn-ea"/>
              <a:cs typeface="+mn-cs"/>
            </a:rPr>
          </a:br>
          <a:endParaRPr lang="en-US">
            <a:effectLst/>
          </a:endParaRPr>
        </a:p>
        <a:p>
          <a:pPr eaLnBrk="1" fontAlgn="auto" latinLnBrk="0" hangingPunct="1"/>
          <a:r>
            <a:rPr lang="en-US" sz="1100" b="0">
              <a:solidFill>
                <a:schemeClr val="dk1"/>
              </a:solidFill>
              <a:effectLst/>
              <a:latin typeface="+mn-lt"/>
              <a:ea typeface="+mn-ea"/>
              <a:cs typeface="+mn-cs"/>
            </a:rPr>
            <a:t>This calculator can show how the training costs may increase or decrease as the result of changes in fuel prices,</a:t>
          </a:r>
          <a:r>
            <a:rPr lang="en-US" sz="1100" b="0" baseline="0">
              <a:solidFill>
                <a:schemeClr val="dk1"/>
              </a:solidFill>
              <a:effectLst/>
              <a:latin typeface="+mn-lt"/>
              <a:ea typeface="+mn-ea"/>
              <a:cs typeface="+mn-cs"/>
            </a:rPr>
            <a:t> </a:t>
          </a:r>
          <a:r>
            <a:rPr lang="en-US" sz="1100" b="0">
              <a:solidFill>
                <a:schemeClr val="dk1"/>
              </a:solidFill>
              <a:effectLst/>
              <a:latin typeface="+mn-lt"/>
              <a:ea typeface="+mn-ea"/>
              <a:cs typeface="+mn-cs"/>
            </a:rPr>
            <a:t>the number of lessons, and the number of Solo Flight hours and Instructor Ground hours that may be needed to pass FAA Pilot Certification.</a:t>
          </a:r>
          <a:endParaRPr lang="en-US">
            <a:effectLst/>
          </a:endParaRPr>
        </a:p>
        <a:p>
          <a:pPr eaLnBrk="1" fontAlgn="auto" latinLnBrk="0" hangingPunct="1"/>
          <a:r>
            <a:rPr lang="en-US" sz="1100">
              <a:solidFill>
                <a:schemeClr val="dk1"/>
              </a:solidFill>
              <a:effectLst/>
              <a:latin typeface="+mn-lt"/>
              <a:ea typeface="+mn-ea"/>
              <a:cs typeface="+mn-cs"/>
            </a:rPr>
            <a:t>This cost estimator assumes the use of a basic trainer aircraft</a:t>
          </a:r>
          <a:r>
            <a:rPr lang="en-US" sz="1100" baseline="0">
              <a:solidFill>
                <a:schemeClr val="dk1"/>
              </a:solidFill>
              <a:effectLst/>
              <a:latin typeface="+mn-lt"/>
              <a:ea typeface="+mn-ea"/>
              <a:cs typeface="+mn-cs"/>
            </a:rPr>
            <a:t> with modern computers</a:t>
          </a: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CLUB advertisements, website and internet postings, or brochures are deemed to be merely generally descriptive in nature for the time and costs necessary to achieve any particular training result.</a:t>
          </a:r>
          <a:r>
            <a:rPr lang="en-US" sz="1100" baseline="0">
              <a:solidFill>
                <a:schemeClr val="dk1"/>
              </a:solidFill>
              <a:effectLst/>
              <a:latin typeface="+mn-lt"/>
              <a:ea typeface="+mn-ea"/>
              <a:cs typeface="+mn-cs"/>
            </a:rPr>
            <a:t>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N</a:t>
          </a:r>
          <a:r>
            <a:rPr lang="en-US" sz="1100">
              <a:solidFill>
                <a:schemeClr val="dk1"/>
              </a:solidFill>
              <a:effectLst/>
              <a:latin typeface="+mn-lt"/>
              <a:ea typeface="+mn-ea"/>
              <a:cs typeface="+mn-cs"/>
            </a:rPr>
            <a:t>either the Club, nor any of its representatives can or will provide any warranty or binding representation as to how much it will cost or how long it will take an individual to accomplish any particular training result.</a:t>
          </a:r>
          <a:br>
            <a:rPr lang="en-US" sz="1100">
              <a:solidFill>
                <a:schemeClr val="dk1"/>
              </a:solidFill>
              <a:effectLst/>
              <a:latin typeface="+mn-lt"/>
              <a:ea typeface="+mn-ea"/>
              <a:cs typeface="+mn-cs"/>
            </a:rPr>
          </a:b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Minimum Costs</a:t>
          </a:r>
          <a:r>
            <a:rPr lang="en-US" sz="1100" b="1" baseline="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initial settings for this calculator show estimated minimal costs to</a:t>
          </a:r>
          <a:r>
            <a:rPr lang="en-US" sz="1100" baseline="0">
              <a:solidFill>
                <a:schemeClr val="dk1"/>
              </a:solidFill>
              <a:effectLst/>
              <a:latin typeface="+mn-lt"/>
              <a:ea typeface="+mn-ea"/>
              <a:cs typeface="+mn-cs"/>
            </a:rPr>
            <a:t> achieve Private Pilot Certification.</a:t>
          </a:r>
          <a:br>
            <a:rPr lang="en-US" sz="1100" baseline="0">
              <a:solidFill>
                <a:schemeClr val="dk1"/>
              </a:solidFill>
              <a:effectLst/>
              <a:latin typeface="+mn-lt"/>
              <a:ea typeface="+mn-ea"/>
              <a:cs typeface="+mn-cs"/>
            </a:rPr>
          </a:br>
          <a:r>
            <a:rPr lang="en-US" sz="1100">
              <a:solidFill>
                <a:schemeClr val="dk1"/>
              </a:solidFill>
              <a:effectLst/>
              <a:latin typeface="+mn-lt"/>
              <a:ea typeface="+mn-ea"/>
              <a:cs typeface="+mn-cs"/>
            </a:rPr>
            <a:t>Sport</a:t>
          </a:r>
          <a:r>
            <a:rPr lang="en-US" sz="1100" baseline="0">
              <a:solidFill>
                <a:schemeClr val="dk1"/>
              </a:solidFill>
              <a:effectLst/>
              <a:latin typeface="+mn-lt"/>
              <a:ea typeface="+mn-ea"/>
              <a:cs typeface="+mn-cs"/>
            </a:rPr>
            <a:t> Pilot License Minimum Requirements (FAR 61.313):    20 Hours Flight Time, incl. 15 Hours Flight Instruction (App. 12 Two-Hour Lessons) and 5 Hours Solo Flight.  Private Pilot License Minimum Requirements (FAR 61.109): 40 Hours Flight Time, incl. 20 Hours of Flight Instruction (App. 15 Two-Hour Lessons) and 10 Hours Solo Flight.</a:t>
          </a:r>
          <a:endParaRPr lang="en-US">
            <a:effectLst/>
          </a:endParaRPr>
        </a:p>
      </xdr:txBody>
    </xdr:sp>
    <xdr:clientData/>
  </xdr:twoCellAnchor>
  <xdr:twoCellAnchor>
    <xdr:from>
      <xdr:col>0</xdr:col>
      <xdr:colOff>0</xdr:colOff>
      <xdr:row>53</xdr:row>
      <xdr:rowOff>2540</xdr:rowOff>
    </xdr:from>
    <xdr:to>
      <xdr:col>15</xdr:col>
      <xdr:colOff>7620</xdr:colOff>
      <xdr:row>53</xdr:row>
      <xdr:rowOff>2540</xdr:rowOff>
    </xdr:to>
    <xdr:cxnSp macro="">
      <xdr:nvCxnSpPr>
        <xdr:cNvPr id="13" name="Straight Connector 12">
          <a:extLst>
            <a:ext uri="{FF2B5EF4-FFF2-40B4-BE49-F238E27FC236}">
              <a16:creationId xmlns:a16="http://schemas.microsoft.com/office/drawing/2014/main" id="{00000000-0008-0000-0100-00000D000000}"/>
            </a:ext>
          </a:extLst>
        </xdr:cNvPr>
        <xdr:cNvCxnSpPr/>
      </xdr:nvCxnSpPr>
      <xdr:spPr>
        <a:xfrm>
          <a:off x="0" y="9695180"/>
          <a:ext cx="9105900"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xdr:row>
      <xdr:rowOff>15240</xdr:rowOff>
    </xdr:from>
    <xdr:to>
      <xdr:col>15</xdr:col>
      <xdr:colOff>106680</xdr:colOff>
      <xdr:row>4</xdr:row>
      <xdr:rowOff>15240</xdr:rowOff>
    </xdr:to>
    <xdr:cxnSp macro="">
      <xdr:nvCxnSpPr>
        <xdr:cNvPr id="14" name="Straight Connector 13">
          <a:extLst>
            <a:ext uri="{FF2B5EF4-FFF2-40B4-BE49-F238E27FC236}">
              <a16:creationId xmlns:a16="http://schemas.microsoft.com/office/drawing/2014/main" id="{00000000-0008-0000-0100-00000E000000}"/>
            </a:ext>
          </a:extLst>
        </xdr:cNvPr>
        <xdr:cNvCxnSpPr/>
      </xdr:nvCxnSpPr>
      <xdr:spPr>
        <a:xfrm>
          <a:off x="0" y="746760"/>
          <a:ext cx="9204960" cy="0"/>
        </a:xfrm>
        <a:prstGeom prst="line">
          <a:avLst/>
        </a:prstGeom>
        <a:ln>
          <a:solidFill>
            <a:srgbClr val="FF000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0</xdr:colOff>
      <xdr:row>53</xdr:row>
      <xdr:rowOff>2540</xdr:rowOff>
    </xdr:from>
    <xdr:to>
      <xdr:col>15</xdr:col>
      <xdr:colOff>7620</xdr:colOff>
      <xdr:row>53</xdr:row>
      <xdr:rowOff>2540</xdr:rowOff>
    </xdr:to>
    <xdr:cxnSp macro="">
      <xdr:nvCxnSpPr>
        <xdr:cNvPr id="15" name="Straight Connector 14">
          <a:extLst>
            <a:ext uri="{FF2B5EF4-FFF2-40B4-BE49-F238E27FC236}">
              <a16:creationId xmlns:a16="http://schemas.microsoft.com/office/drawing/2014/main" id="{00000000-0008-0000-0100-00000F000000}"/>
            </a:ext>
          </a:extLst>
        </xdr:cNvPr>
        <xdr:cNvCxnSpPr/>
      </xdr:nvCxnSpPr>
      <xdr:spPr>
        <a:xfrm>
          <a:off x="0" y="9695180"/>
          <a:ext cx="9105900"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xdr:colOff>
          <xdr:row>16</xdr:row>
          <xdr:rowOff>28575</xdr:rowOff>
        </xdr:from>
        <xdr:to>
          <xdr:col>13</xdr:col>
          <xdr:colOff>600075</xdr:colOff>
          <xdr:row>16</xdr:row>
          <xdr:rowOff>161925</xdr:rowOff>
        </xdr:to>
        <xdr:sp macro="" textlink="">
          <xdr:nvSpPr>
            <xdr:cNvPr id="3073" name="Scroll Bar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21</xdr:row>
          <xdr:rowOff>23813</xdr:rowOff>
        </xdr:from>
        <xdr:to>
          <xdr:col>13</xdr:col>
          <xdr:colOff>561975</xdr:colOff>
          <xdr:row>21</xdr:row>
          <xdr:rowOff>161925</xdr:rowOff>
        </xdr:to>
        <xdr:sp macro="" textlink="">
          <xdr:nvSpPr>
            <xdr:cNvPr id="3074" name="Scroll Bar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xdr:row>
          <xdr:rowOff>23813</xdr:rowOff>
        </xdr:from>
        <xdr:to>
          <xdr:col>13</xdr:col>
          <xdr:colOff>571500</xdr:colOff>
          <xdr:row>7</xdr:row>
          <xdr:rowOff>176213</xdr:rowOff>
        </xdr:to>
        <xdr:sp macro="" textlink="">
          <xdr:nvSpPr>
            <xdr:cNvPr id="3075" name="Scroll Bar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15240</xdr:colOff>
      <xdr:row>8</xdr:row>
      <xdr:rowOff>96195</xdr:rowOff>
    </xdr:from>
    <xdr:to>
      <xdr:col>15</xdr:col>
      <xdr:colOff>7620</xdr:colOff>
      <xdr:row>8</xdr:row>
      <xdr:rowOff>96195</xdr:rowOff>
    </xdr:to>
    <xdr:cxnSp macro="">
      <xdr:nvCxnSpPr>
        <xdr:cNvPr id="5" name="Straight Connector 4">
          <a:extLst>
            <a:ext uri="{FF2B5EF4-FFF2-40B4-BE49-F238E27FC236}">
              <a16:creationId xmlns:a16="http://schemas.microsoft.com/office/drawing/2014/main" id="{00000000-0008-0000-0200-000005000000}"/>
            </a:ext>
          </a:extLst>
        </xdr:cNvPr>
        <xdr:cNvCxnSpPr/>
      </xdr:nvCxnSpPr>
      <xdr:spPr>
        <a:xfrm>
          <a:off x="15240" y="1591620"/>
          <a:ext cx="9798368"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14</xdr:row>
      <xdr:rowOff>110487</xdr:rowOff>
    </xdr:from>
    <xdr:to>
      <xdr:col>15</xdr:col>
      <xdr:colOff>7620</xdr:colOff>
      <xdr:row>14</xdr:row>
      <xdr:rowOff>110487</xdr:rowOff>
    </xdr:to>
    <xdr:cxnSp macro="">
      <xdr:nvCxnSpPr>
        <xdr:cNvPr id="6" name="Straight Connector 5">
          <a:extLst>
            <a:ext uri="{FF2B5EF4-FFF2-40B4-BE49-F238E27FC236}">
              <a16:creationId xmlns:a16="http://schemas.microsoft.com/office/drawing/2014/main" id="{00000000-0008-0000-0200-000006000000}"/>
            </a:ext>
          </a:extLst>
        </xdr:cNvPr>
        <xdr:cNvCxnSpPr/>
      </xdr:nvCxnSpPr>
      <xdr:spPr>
        <a:xfrm>
          <a:off x="0" y="2734625"/>
          <a:ext cx="9813608"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19</xdr:row>
      <xdr:rowOff>93342</xdr:rowOff>
    </xdr:from>
    <xdr:to>
      <xdr:col>15</xdr:col>
      <xdr:colOff>7620</xdr:colOff>
      <xdr:row>19</xdr:row>
      <xdr:rowOff>93342</xdr:rowOff>
    </xdr:to>
    <xdr:cxnSp macro="">
      <xdr:nvCxnSpPr>
        <xdr:cNvPr id="7" name="Straight Connector 6">
          <a:extLst>
            <a:ext uri="{FF2B5EF4-FFF2-40B4-BE49-F238E27FC236}">
              <a16:creationId xmlns:a16="http://schemas.microsoft.com/office/drawing/2014/main" id="{00000000-0008-0000-0200-000007000000}"/>
            </a:ext>
          </a:extLst>
        </xdr:cNvPr>
        <xdr:cNvCxnSpPr/>
      </xdr:nvCxnSpPr>
      <xdr:spPr>
        <a:xfrm>
          <a:off x="0" y="3727130"/>
          <a:ext cx="9813608"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28</xdr:row>
      <xdr:rowOff>6657</xdr:rowOff>
    </xdr:from>
    <xdr:to>
      <xdr:col>15</xdr:col>
      <xdr:colOff>7620</xdr:colOff>
      <xdr:row>28</xdr:row>
      <xdr:rowOff>6657</xdr:rowOff>
    </xdr:to>
    <xdr:cxnSp macro="">
      <xdr:nvCxnSpPr>
        <xdr:cNvPr id="8" name="Straight Connector 7">
          <a:extLst>
            <a:ext uri="{FF2B5EF4-FFF2-40B4-BE49-F238E27FC236}">
              <a16:creationId xmlns:a16="http://schemas.microsoft.com/office/drawing/2014/main" id="{00000000-0008-0000-0200-000008000000}"/>
            </a:ext>
          </a:extLst>
        </xdr:cNvPr>
        <xdr:cNvCxnSpPr/>
      </xdr:nvCxnSpPr>
      <xdr:spPr>
        <a:xfrm>
          <a:off x="0" y="5497820"/>
          <a:ext cx="9813608"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281940</xdr:colOff>
      <xdr:row>4</xdr:row>
      <xdr:rowOff>15240</xdr:rowOff>
    </xdr:from>
    <xdr:to>
      <xdr:col>5</xdr:col>
      <xdr:colOff>281940</xdr:colOff>
      <xdr:row>4</xdr:row>
      <xdr:rowOff>15240</xdr:rowOff>
    </xdr:to>
    <xdr:cxnSp macro="">
      <xdr:nvCxnSpPr>
        <xdr:cNvPr id="9" name="Straight Connector 8">
          <a:extLst>
            <a:ext uri="{FF2B5EF4-FFF2-40B4-BE49-F238E27FC236}">
              <a16:creationId xmlns:a16="http://schemas.microsoft.com/office/drawing/2014/main" id="{00000000-0008-0000-0200-000009000000}"/>
            </a:ext>
          </a:extLst>
        </xdr:cNvPr>
        <xdr:cNvCxnSpPr/>
      </xdr:nvCxnSpPr>
      <xdr:spPr>
        <a:xfrm>
          <a:off x="3329940" y="746760"/>
          <a:ext cx="0" cy="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11</xdr:col>
          <xdr:colOff>28575</xdr:colOff>
          <xdr:row>23</xdr:row>
          <xdr:rowOff>28575</xdr:rowOff>
        </xdr:from>
        <xdr:to>
          <xdr:col>13</xdr:col>
          <xdr:colOff>581025</xdr:colOff>
          <xdr:row>23</xdr:row>
          <xdr:rowOff>161925</xdr:rowOff>
        </xdr:to>
        <xdr:sp macro="" textlink="">
          <xdr:nvSpPr>
            <xdr:cNvPr id="3076" name="Scroll Bar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25</xdr:row>
          <xdr:rowOff>23813</xdr:rowOff>
        </xdr:from>
        <xdr:to>
          <xdr:col>13</xdr:col>
          <xdr:colOff>595313</xdr:colOff>
          <xdr:row>25</xdr:row>
          <xdr:rowOff>161925</xdr:rowOff>
        </xdr:to>
        <xdr:sp macro="" textlink="">
          <xdr:nvSpPr>
            <xdr:cNvPr id="3077" name="Scroll Bar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30480</xdr:colOff>
      <xdr:row>33</xdr:row>
      <xdr:rowOff>106680</xdr:rowOff>
    </xdr:from>
    <xdr:to>
      <xdr:col>13</xdr:col>
      <xdr:colOff>594360</xdr:colOff>
      <xdr:row>52</xdr:row>
      <xdr:rowOff>22860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200-00000C000000}"/>
            </a:ext>
          </a:extLst>
        </xdr:cNvPr>
        <xdr:cNvSpPr txBox="1"/>
      </xdr:nvSpPr>
      <xdr:spPr>
        <a:xfrm>
          <a:off x="640080" y="6141720"/>
          <a:ext cx="7818120" cy="3390900"/>
        </a:xfrm>
        <a:prstGeom prst="rect">
          <a:avLst/>
        </a:prstGeom>
        <a:solidFill>
          <a:srgbClr val="EFEDE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1">
              <a:solidFill>
                <a:schemeClr val="dk1"/>
              </a:solidFill>
              <a:effectLst/>
              <a:latin typeface="+mn-lt"/>
              <a:ea typeface="+mn-ea"/>
              <a:cs typeface="+mn-cs"/>
            </a:rPr>
            <a:t>Notes</a:t>
          </a:r>
          <a:br>
            <a:rPr lang="en-US" sz="1100" b="1">
              <a:solidFill>
                <a:schemeClr val="dk1"/>
              </a:solidFill>
              <a:effectLst/>
              <a:latin typeface="+mn-lt"/>
              <a:ea typeface="+mn-ea"/>
              <a:cs typeface="+mn-cs"/>
            </a:rPr>
          </a:br>
          <a:endParaRPr lang="en-US">
            <a:effectLst/>
          </a:endParaRPr>
        </a:p>
        <a:p>
          <a:pPr eaLnBrk="1" fontAlgn="auto" latinLnBrk="0" hangingPunct="1"/>
          <a:r>
            <a:rPr lang="en-US" sz="1100" b="1">
              <a:solidFill>
                <a:schemeClr val="dk1"/>
              </a:solidFill>
              <a:effectLst/>
              <a:latin typeface="+mn-lt"/>
              <a:ea typeface="+mn-ea"/>
              <a:cs typeface="+mn-cs"/>
            </a:rPr>
            <a:t>You can find a general price range for the costs to obtain</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various pilot licenses on the </a:t>
          </a:r>
          <a:r>
            <a:rPr lang="en-US" sz="1100" b="1">
              <a:solidFill>
                <a:srgbClr val="003264"/>
              </a:solidFill>
              <a:effectLst/>
              <a:latin typeface="+mn-lt"/>
              <a:ea typeface="+mn-ea"/>
              <a:cs typeface="+mn-cs"/>
            </a:rPr>
            <a:t>Learn to Fly</a:t>
          </a:r>
          <a:r>
            <a:rPr lang="en-US" sz="1100" b="1">
              <a:solidFill>
                <a:schemeClr val="dk1"/>
              </a:solidFill>
              <a:effectLst/>
              <a:latin typeface="+mn-lt"/>
              <a:ea typeface="+mn-ea"/>
              <a:cs typeface="+mn-cs"/>
            </a:rPr>
            <a:t> page of our</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website. </a:t>
          </a:r>
          <a:endParaRPr lang="en-US">
            <a:effectLst/>
          </a:endParaRPr>
        </a:p>
        <a:p>
          <a:pPr eaLnBrk="1" fontAlgn="auto" latinLnBrk="0" hangingPunct="1"/>
          <a:r>
            <a:rPr lang="en-US" sz="1100" b="0">
              <a:solidFill>
                <a:schemeClr val="dk1"/>
              </a:solidFill>
              <a:effectLst/>
              <a:latin typeface="+mn-lt"/>
              <a:ea typeface="+mn-ea"/>
              <a:cs typeface="+mn-cs"/>
            </a:rPr>
            <a:t>Fluctuations in fuel prices and individual aptitudes and abilities can affect the costs and time needed to get a pilot license.  Frequency of training is another variable, that can cause variations in the costs and duration to get a pilot license.  And there may be some other factors beyond control of the Club that may effect training results.</a:t>
          </a:r>
          <a:br>
            <a:rPr lang="en-US" sz="1100" b="0">
              <a:solidFill>
                <a:schemeClr val="dk1"/>
              </a:solidFill>
              <a:effectLst/>
              <a:latin typeface="+mn-lt"/>
              <a:ea typeface="+mn-ea"/>
              <a:cs typeface="+mn-cs"/>
            </a:rPr>
          </a:br>
          <a:endParaRPr lang="en-US">
            <a:effectLst/>
          </a:endParaRPr>
        </a:p>
        <a:p>
          <a:pPr eaLnBrk="1" fontAlgn="auto" latinLnBrk="0" hangingPunct="1"/>
          <a:r>
            <a:rPr lang="en-US" sz="1100" b="0">
              <a:solidFill>
                <a:schemeClr val="dk1"/>
              </a:solidFill>
              <a:effectLst/>
              <a:latin typeface="+mn-lt"/>
              <a:ea typeface="+mn-ea"/>
              <a:cs typeface="+mn-cs"/>
            </a:rPr>
            <a:t>This calculator can show how the training costs may increase or decrease as the result of changes in fuel prices,</a:t>
          </a:r>
          <a:r>
            <a:rPr lang="en-US" sz="1100" b="0" baseline="0">
              <a:solidFill>
                <a:schemeClr val="dk1"/>
              </a:solidFill>
              <a:effectLst/>
              <a:latin typeface="+mn-lt"/>
              <a:ea typeface="+mn-ea"/>
              <a:cs typeface="+mn-cs"/>
            </a:rPr>
            <a:t> </a:t>
          </a:r>
          <a:r>
            <a:rPr lang="en-US" sz="1100" b="0">
              <a:solidFill>
                <a:schemeClr val="dk1"/>
              </a:solidFill>
              <a:effectLst/>
              <a:latin typeface="+mn-lt"/>
              <a:ea typeface="+mn-ea"/>
              <a:cs typeface="+mn-cs"/>
            </a:rPr>
            <a:t>the number of lessons, and the number of Solo Flight hours and Instructor Ground hours that may be needed to pass FAA Pilot Certification.</a:t>
          </a:r>
          <a:endParaRPr lang="en-US">
            <a:effectLst/>
          </a:endParaRPr>
        </a:p>
        <a:p>
          <a:pPr eaLnBrk="1" fontAlgn="auto" latinLnBrk="0" hangingPunct="1"/>
          <a:r>
            <a:rPr lang="en-US" sz="1100">
              <a:solidFill>
                <a:schemeClr val="dk1"/>
              </a:solidFill>
              <a:effectLst/>
              <a:latin typeface="+mn-lt"/>
              <a:ea typeface="+mn-ea"/>
              <a:cs typeface="+mn-cs"/>
            </a:rPr>
            <a:t>This cost estimator assumes the use of a basic trainer airraft, with modern computers.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CLUB advertisements, website and internet postings, or brochures are deemed to be merely generally descriptive in nature for the time and costs necessary to achieve any particular training result.</a:t>
          </a:r>
          <a:r>
            <a:rPr lang="en-US" sz="1100" baseline="0">
              <a:solidFill>
                <a:schemeClr val="dk1"/>
              </a:solidFill>
              <a:effectLst/>
              <a:latin typeface="+mn-lt"/>
              <a:ea typeface="+mn-ea"/>
              <a:cs typeface="+mn-cs"/>
            </a:rPr>
            <a:t>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N</a:t>
          </a:r>
          <a:r>
            <a:rPr lang="en-US" sz="1100">
              <a:solidFill>
                <a:schemeClr val="dk1"/>
              </a:solidFill>
              <a:effectLst/>
              <a:latin typeface="+mn-lt"/>
              <a:ea typeface="+mn-ea"/>
              <a:cs typeface="+mn-cs"/>
            </a:rPr>
            <a:t>either the Club, nor any of its representatives can or will provide any warranty or binding representation as to how much it will cost or how long it will take an individual to accomplish any particular training result.</a:t>
          </a:r>
          <a:br>
            <a:rPr lang="en-US" sz="1100">
              <a:solidFill>
                <a:schemeClr val="dk1"/>
              </a:solidFill>
              <a:effectLst/>
              <a:latin typeface="+mn-lt"/>
              <a:ea typeface="+mn-ea"/>
              <a:cs typeface="+mn-cs"/>
            </a:rPr>
          </a:b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Minimum Costs</a:t>
          </a:r>
          <a:r>
            <a:rPr lang="en-US" sz="1100" b="1" baseline="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initial settings for this calculator show estimated minimal costs to</a:t>
          </a:r>
          <a:r>
            <a:rPr lang="en-US" sz="1100" baseline="0">
              <a:solidFill>
                <a:schemeClr val="dk1"/>
              </a:solidFill>
              <a:effectLst/>
              <a:latin typeface="+mn-lt"/>
              <a:ea typeface="+mn-ea"/>
              <a:cs typeface="+mn-cs"/>
            </a:rPr>
            <a:t> achieve Private Pilot Certification.</a:t>
          </a:r>
          <a:br>
            <a:rPr lang="en-US" sz="1100" baseline="0">
              <a:solidFill>
                <a:schemeClr val="dk1"/>
              </a:solidFill>
              <a:effectLst/>
              <a:latin typeface="+mn-lt"/>
              <a:ea typeface="+mn-ea"/>
              <a:cs typeface="+mn-cs"/>
            </a:rPr>
          </a:br>
          <a:r>
            <a:rPr lang="en-US" sz="1100">
              <a:solidFill>
                <a:schemeClr val="dk1"/>
              </a:solidFill>
              <a:effectLst/>
              <a:latin typeface="+mn-lt"/>
              <a:ea typeface="+mn-ea"/>
              <a:cs typeface="+mn-cs"/>
            </a:rPr>
            <a:t>Sport</a:t>
          </a:r>
          <a:r>
            <a:rPr lang="en-US" sz="1100" baseline="0">
              <a:solidFill>
                <a:schemeClr val="dk1"/>
              </a:solidFill>
              <a:effectLst/>
              <a:latin typeface="+mn-lt"/>
              <a:ea typeface="+mn-ea"/>
              <a:cs typeface="+mn-cs"/>
            </a:rPr>
            <a:t> Pilot License Minimum Requirements (FAR 61.313):    20 Hours Flight Time, incl. 15 Hours Flight Instruction (App. 12 Two-Hour Lessons) and 5 Hours Solo Flight.  Private Pilot License Minimum Requirements (FAR 61.109): 40 Hours Flight Time, incl. 20 Hours of Flight Instruction (App. 15 Two-Hour Lessons) and 10 Hours Solo Flight.</a:t>
          </a:r>
          <a:endParaRPr lang="en-US">
            <a:effectLst/>
          </a:endParaRPr>
        </a:p>
      </xdr:txBody>
    </xdr:sp>
    <xdr:clientData/>
  </xdr:twoCellAnchor>
  <xdr:twoCellAnchor>
    <xdr:from>
      <xdr:col>0</xdr:col>
      <xdr:colOff>0</xdr:colOff>
      <xdr:row>53</xdr:row>
      <xdr:rowOff>2540</xdr:rowOff>
    </xdr:from>
    <xdr:to>
      <xdr:col>15</xdr:col>
      <xdr:colOff>7620</xdr:colOff>
      <xdr:row>53</xdr:row>
      <xdr:rowOff>2540</xdr:rowOff>
    </xdr:to>
    <xdr:cxnSp macro="">
      <xdr:nvCxnSpPr>
        <xdr:cNvPr id="13" name="Straight Connector 12">
          <a:extLst>
            <a:ext uri="{FF2B5EF4-FFF2-40B4-BE49-F238E27FC236}">
              <a16:creationId xmlns:a16="http://schemas.microsoft.com/office/drawing/2014/main" id="{00000000-0008-0000-0200-00000D000000}"/>
            </a:ext>
          </a:extLst>
        </xdr:cNvPr>
        <xdr:cNvCxnSpPr/>
      </xdr:nvCxnSpPr>
      <xdr:spPr>
        <a:xfrm>
          <a:off x="0" y="9695180"/>
          <a:ext cx="9090660"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xdr:row>
      <xdr:rowOff>15240</xdr:rowOff>
    </xdr:from>
    <xdr:to>
      <xdr:col>15</xdr:col>
      <xdr:colOff>114300</xdr:colOff>
      <xdr:row>4</xdr:row>
      <xdr:rowOff>15240</xdr:rowOff>
    </xdr:to>
    <xdr:cxnSp macro="">
      <xdr:nvCxnSpPr>
        <xdr:cNvPr id="14" name="Straight Connector 13">
          <a:extLst>
            <a:ext uri="{FF2B5EF4-FFF2-40B4-BE49-F238E27FC236}">
              <a16:creationId xmlns:a16="http://schemas.microsoft.com/office/drawing/2014/main" id="{00000000-0008-0000-0200-00000E000000}"/>
            </a:ext>
          </a:extLst>
        </xdr:cNvPr>
        <xdr:cNvCxnSpPr/>
      </xdr:nvCxnSpPr>
      <xdr:spPr>
        <a:xfrm>
          <a:off x="0" y="746760"/>
          <a:ext cx="9197340" cy="0"/>
        </a:xfrm>
        <a:prstGeom prst="line">
          <a:avLst/>
        </a:prstGeom>
        <a:ln>
          <a:solidFill>
            <a:srgbClr val="FF000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0</xdr:colOff>
      <xdr:row>53</xdr:row>
      <xdr:rowOff>2540</xdr:rowOff>
    </xdr:from>
    <xdr:to>
      <xdr:col>15</xdr:col>
      <xdr:colOff>7620</xdr:colOff>
      <xdr:row>53</xdr:row>
      <xdr:rowOff>2540</xdr:rowOff>
    </xdr:to>
    <xdr:cxnSp macro="">
      <xdr:nvCxnSpPr>
        <xdr:cNvPr id="15" name="Straight Connector 14">
          <a:extLst>
            <a:ext uri="{FF2B5EF4-FFF2-40B4-BE49-F238E27FC236}">
              <a16:creationId xmlns:a16="http://schemas.microsoft.com/office/drawing/2014/main" id="{00000000-0008-0000-0200-00000F000000}"/>
            </a:ext>
          </a:extLst>
        </xdr:cNvPr>
        <xdr:cNvCxnSpPr/>
      </xdr:nvCxnSpPr>
      <xdr:spPr>
        <a:xfrm>
          <a:off x="0" y="9695180"/>
          <a:ext cx="9090660"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6"/>
  <sheetViews>
    <sheetView showGridLines="0" topLeftCell="C3" zoomScaleNormal="100" workbookViewId="0">
      <selection activeCell="F8" sqref="F8"/>
    </sheetView>
  </sheetViews>
  <sheetFormatPr defaultColWidth="8.86328125" defaultRowHeight="14.25" x14ac:dyDescent="0.45"/>
  <cols>
    <col min="1" max="4" width="8.86328125" style="16"/>
    <col min="5" max="6" width="8.86328125" style="16" customWidth="1"/>
    <col min="7" max="9" width="8.86328125" style="16"/>
    <col min="10" max="10" width="13.33203125" style="16" customWidth="1"/>
    <col min="11" max="16384" width="8.86328125" style="16"/>
  </cols>
  <sheetData>
    <row r="1" spans="1:20" x14ac:dyDescent="0.45">
      <c r="A1" s="1" t="s">
        <v>0</v>
      </c>
      <c r="B1" s="1"/>
      <c r="C1" s="1"/>
      <c r="D1" s="1"/>
      <c r="E1" s="1"/>
      <c r="F1" s="1"/>
      <c r="G1" s="1"/>
      <c r="H1" s="1"/>
      <c r="I1" s="1"/>
      <c r="J1" s="1"/>
      <c r="K1" s="1"/>
      <c r="L1" s="1"/>
      <c r="M1" s="1"/>
      <c r="N1" s="1"/>
      <c r="O1" s="1"/>
      <c r="P1" s="2"/>
    </row>
    <row r="2" spans="1:20" x14ac:dyDescent="0.45">
      <c r="A2" s="17" t="s">
        <v>1</v>
      </c>
      <c r="B2" s="17"/>
      <c r="C2" s="17"/>
      <c r="D2" s="17"/>
      <c r="E2" s="17"/>
      <c r="F2" s="17"/>
      <c r="G2" s="17"/>
      <c r="H2" s="17"/>
      <c r="I2" s="17"/>
      <c r="J2" s="17"/>
      <c r="K2" s="17"/>
      <c r="L2" s="17"/>
      <c r="M2" s="17"/>
      <c r="N2" s="17"/>
      <c r="O2" s="17"/>
      <c r="P2" s="2"/>
    </row>
    <row r="3" spans="1:20" x14ac:dyDescent="0.45">
      <c r="A3" s="17"/>
      <c r="B3" s="17"/>
      <c r="C3" s="17"/>
      <c r="D3" s="17"/>
      <c r="E3" s="17"/>
      <c r="F3" s="17"/>
      <c r="G3" s="17"/>
      <c r="H3" s="17"/>
      <c r="I3" s="17"/>
      <c r="J3" s="17"/>
      <c r="K3" s="17"/>
      <c r="L3" s="17"/>
      <c r="M3" s="17"/>
      <c r="N3" s="17"/>
      <c r="O3" s="17"/>
      <c r="P3" s="2"/>
    </row>
    <row r="4" spans="1:20" x14ac:dyDescent="0.45">
      <c r="A4" s="1"/>
      <c r="B4" s="1"/>
      <c r="C4" s="1"/>
      <c r="D4" s="1"/>
      <c r="E4" s="1"/>
      <c r="F4" s="1"/>
      <c r="G4" s="1"/>
      <c r="H4" s="1"/>
      <c r="I4" s="1"/>
      <c r="J4" s="1"/>
      <c r="K4" s="1"/>
      <c r="L4" s="1"/>
      <c r="M4" s="1"/>
      <c r="N4" s="1"/>
      <c r="O4" s="1"/>
      <c r="P4" s="2"/>
    </row>
    <row r="5" spans="1:20" x14ac:dyDescent="0.45">
      <c r="A5" s="2"/>
      <c r="B5" s="2"/>
      <c r="C5" s="2"/>
      <c r="D5" s="2"/>
      <c r="E5" s="2"/>
      <c r="F5" s="2"/>
      <c r="G5" s="2"/>
      <c r="H5" s="2"/>
      <c r="I5" s="2"/>
      <c r="J5" s="2"/>
      <c r="K5" s="2"/>
      <c r="L5" s="2"/>
      <c r="M5" s="2"/>
      <c r="N5" s="2"/>
      <c r="O5" s="2"/>
      <c r="P5" s="2"/>
    </row>
    <row r="6" spans="1:20" x14ac:dyDescent="0.45">
      <c r="A6" s="2"/>
      <c r="B6" s="2"/>
      <c r="C6" s="2"/>
      <c r="D6" s="18" t="s">
        <v>32</v>
      </c>
      <c r="E6" s="18"/>
      <c r="F6" s="18"/>
      <c r="G6" s="18"/>
      <c r="H6" s="18"/>
      <c r="I6" s="18"/>
      <c r="J6" s="18"/>
      <c r="K6" s="18"/>
      <c r="L6" s="18"/>
      <c r="M6" s="3"/>
      <c r="N6" s="2"/>
      <c r="O6" s="2"/>
      <c r="P6" s="2"/>
    </row>
    <row r="7" spans="1:20" x14ac:dyDescent="0.45">
      <c r="A7" s="2"/>
      <c r="B7" s="2"/>
      <c r="C7" s="2"/>
      <c r="D7" s="2"/>
      <c r="E7" s="2"/>
      <c r="F7" s="2"/>
      <c r="G7" s="2"/>
      <c r="H7" s="2"/>
      <c r="I7" s="2"/>
      <c r="J7" s="2"/>
      <c r="K7" s="2"/>
      <c r="L7" s="2"/>
      <c r="M7" s="2"/>
      <c r="N7" s="2"/>
      <c r="O7" s="2"/>
      <c r="P7" s="2"/>
    </row>
    <row r="8" spans="1:20" ht="18" x14ac:dyDescent="0.55000000000000004">
      <c r="A8" s="2"/>
      <c r="B8" s="4" t="s">
        <v>2</v>
      </c>
      <c r="C8" s="5" t="s">
        <v>3</v>
      </c>
      <c r="D8" s="2"/>
      <c r="E8" s="2"/>
      <c r="F8" s="6">
        <f>P8*0.25</f>
        <v>4.25</v>
      </c>
      <c r="G8" s="2"/>
      <c r="H8" s="2"/>
      <c r="I8" s="2"/>
      <c r="J8" s="2"/>
      <c r="K8" s="2"/>
      <c r="L8" s="7"/>
      <c r="M8" s="8"/>
      <c r="N8" s="9"/>
      <c r="O8" s="2"/>
      <c r="P8" s="10">
        <v>17</v>
      </c>
    </row>
    <row r="9" spans="1:20" x14ac:dyDescent="0.45">
      <c r="A9" s="2"/>
      <c r="B9" s="2"/>
      <c r="C9" s="2"/>
      <c r="D9" s="2"/>
      <c r="E9" s="2"/>
      <c r="F9" s="2"/>
      <c r="G9" s="2"/>
      <c r="H9" s="2"/>
      <c r="I9" s="2"/>
      <c r="J9" s="2"/>
      <c r="K9" s="2"/>
      <c r="L9" s="2"/>
      <c r="M9" s="2"/>
      <c r="N9" s="2"/>
      <c r="O9" s="2"/>
      <c r="P9" s="2"/>
    </row>
    <row r="10" spans="1:20" x14ac:dyDescent="0.45">
      <c r="A10" s="2"/>
      <c r="B10" s="2"/>
      <c r="C10" s="2"/>
      <c r="D10" s="2"/>
      <c r="E10" s="2"/>
      <c r="F10" s="2"/>
      <c r="G10" s="2"/>
      <c r="H10" s="2"/>
      <c r="I10" s="2"/>
      <c r="J10" s="11" t="s">
        <v>4</v>
      </c>
      <c r="K10" s="11"/>
      <c r="L10" s="2"/>
      <c r="M10" s="2"/>
      <c r="N10" s="2"/>
      <c r="O10" s="2"/>
      <c r="P10" s="2"/>
    </row>
    <row r="11" spans="1:20" x14ac:dyDescent="0.45">
      <c r="A11" s="2"/>
      <c r="B11" s="2"/>
      <c r="C11" s="5" t="s">
        <v>5</v>
      </c>
      <c r="D11" s="2"/>
      <c r="E11" s="2"/>
      <c r="F11" s="2"/>
      <c r="G11" s="2"/>
      <c r="H11" s="2"/>
      <c r="I11" s="2"/>
      <c r="J11" s="2"/>
      <c r="K11" s="2"/>
      <c r="L11" s="2"/>
      <c r="M11" s="2"/>
      <c r="N11" s="2"/>
      <c r="O11" s="2"/>
      <c r="P11" s="2"/>
    </row>
    <row r="12" spans="1:20" ht="15.4" x14ac:dyDescent="0.45">
      <c r="A12" s="2"/>
      <c r="B12" s="4" t="s">
        <v>6</v>
      </c>
      <c r="C12" s="2" t="s">
        <v>7</v>
      </c>
      <c r="D12" s="2"/>
      <c r="E12" s="2"/>
      <c r="F12" s="2"/>
      <c r="G12" s="2"/>
      <c r="H12" s="2"/>
      <c r="I12" s="2"/>
      <c r="J12" s="12">
        <v>403.5</v>
      </c>
      <c r="K12" s="12"/>
      <c r="L12" s="2"/>
      <c r="M12" s="2"/>
      <c r="N12" s="2"/>
      <c r="O12" s="2"/>
      <c r="P12" s="2"/>
    </row>
    <row r="13" spans="1:20" ht="15.4" x14ac:dyDescent="0.45">
      <c r="A13" s="2"/>
      <c r="B13" s="2"/>
      <c r="C13" s="2" t="s">
        <v>8</v>
      </c>
      <c r="D13" s="2"/>
      <c r="E13" s="2"/>
      <c r="F13" s="2"/>
      <c r="G13" s="2"/>
      <c r="H13" s="2"/>
      <c r="I13" s="2"/>
      <c r="J13" s="12">
        <f>6*F8</f>
        <v>25.5</v>
      </c>
      <c r="K13" s="12"/>
      <c r="L13" s="2"/>
      <c r="M13" s="2"/>
      <c r="N13" s="2"/>
      <c r="O13" s="2"/>
      <c r="P13" s="2"/>
      <c r="T13" s="16">
        <v>12</v>
      </c>
    </row>
    <row r="14" spans="1:20" ht="15.4" x14ac:dyDescent="0.45">
      <c r="A14" s="2"/>
      <c r="B14" s="2"/>
      <c r="C14" s="2" t="s">
        <v>9</v>
      </c>
      <c r="D14" s="2"/>
      <c r="E14" s="2"/>
      <c r="F14" s="2"/>
      <c r="G14" s="2"/>
      <c r="H14" s="2"/>
      <c r="I14" s="2"/>
      <c r="J14" s="12">
        <f>J12+J13</f>
        <v>429</v>
      </c>
      <c r="K14" s="12"/>
      <c r="L14" s="2"/>
      <c r="M14" s="2"/>
      <c r="N14" s="2"/>
      <c r="O14" s="2"/>
      <c r="P14" s="2"/>
    </row>
    <row r="15" spans="1:20" ht="15.4" x14ac:dyDescent="0.45">
      <c r="A15" s="2"/>
      <c r="B15" s="2"/>
      <c r="C15" s="2"/>
      <c r="D15" s="2"/>
      <c r="E15" s="2"/>
      <c r="F15" s="2"/>
      <c r="G15" s="2"/>
      <c r="H15" s="2"/>
      <c r="I15" s="2"/>
      <c r="J15" s="12"/>
      <c r="K15" s="12"/>
      <c r="L15" s="2"/>
      <c r="M15" s="2"/>
      <c r="N15" s="2"/>
      <c r="O15" s="2"/>
      <c r="P15" s="2"/>
    </row>
    <row r="16" spans="1:20" ht="15.4" x14ac:dyDescent="0.45">
      <c r="A16" s="2"/>
      <c r="B16" s="4" t="s">
        <v>10</v>
      </c>
      <c r="C16" s="5" t="s">
        <v>11</v>
      </c>
      <c r="D16" s="2"/>
      <c r="E16" s="2"/>
      <c r="F16" s="2"/>
      <c r="G16" s="2"/>
      <c r="H16" s="2"/>
      <c r="I16" s="2"/>
      <c r="J16" s="12"/>
      <c r="K16" s="12"/>
      <c r="L16" s="2" t="s">
        <v>12</v>
      </c>
      <c r="M16" s="2"/>
      <c r="N16" s="2" t="s">
        <v>13</v>
      </c>
      <c r="O16" s="2"/>
      <c r="P16" s="2"/>
    </row>
    <row r="17" spans="1:16" ht="18" x14ac:dyDescent="0.55000000000000004">
      <c r="A17" s="2"/>
      <c r="B17" s="2"/>
      <c r="C17" s="2" t="s">
        <v>31</v>
      </c>
      <c r="D17" s="2"/>
      <c r="E17" s="2"/>
      <c r="F17" s="13">
        <v>15</v>
      </c>
      <c r="G17" s="2"/>
      <c r="H17" s="2"/>
      <c r="I17" s="2"/>
      <c r="J17" s="14">
        <f>F17*J12</f>
        <v>6052.5</v>
      </c>
      <c r="K17" s="14"/>
      <c r="L17" s="7"/>
      <c r="M17" s="8"/>
      <c r="N17" s="9"/>
      <c r="O17" s="2"/>
      <c r="P17" s="2"/>
    </row>
    <row r="18" spans="1:16" ht="15.4" x14ac:dyDescent="0.45">
      <c r="A18" s="2"/>
      <c r="B18" s="2"/>
      <c r="C18" s="2" t="s">
        <v>15</v>
      </c>
      <c r="D18" s="2"/>
      <c r="E18" s="2"/>
      <c r="F18" s="2"/>
      <c r="G18" s="2"/>
      <c r="H18" s="2"/>
      <c r="I18" s="2"/>
      <c r="J18" s="14">
        <f>F17*J13</f>
        <v>382.5</v>
      </c>
      <c r="K18" s="14"/>
      <c r="L18" s="2"/>
      <c r="M18" s="2"/>
      <c r="N18" s="2"/>
      <c r="O18" s="2"/>
      <c r="P18" s="2"/>
    </row>
    <row r="19" spans="1:16" ht="15.4" x14ac:dyDescent="0.45">
      <c r="A19" s="2"/>
      <c r="B19" s="2"/>
      <c r="C19" s="2" t="s">
        <v>16</v>
      </c>
      <c r="D19" s="2"/>
      <c r="E19" s="2"/>
      <c r="F19" s="2"/>
      <c r="G19" s="2"/>
      <c r="H19" s="2"/>
      <c r="I19" s="2"/>
      <c r="J19" s="14">
        <f>F17*(J12+J13)</f>
        <v>6435</v>
      </c>
      <c r="K19" s="14"/>
      <c r="L19" s="2"/>
      <c r="M19" s="2"/>
      <c r="N19" s="2"/>
      <c r="O19" s="2"/>
      <c r="P19" s="2"/>
    </row>
    <row r="20" spans="1:16" ht="15.4" x14ac:dyDescent="0.45">
      <c r="A20" s="2"/>
      <c r="B20" s="18"/>
      <c r="C20" s="18"/>
      <c r="D20" s="18"/>
      <c r="E20" s="18"/>
      <c r="F20" s="18"/>
      <c r="G20" s="18"/>
      <c r="H20" s="18"/>
      <c r="I20" s="18"/>
      <c r="J20" s="18"/>
      <c r="K20" s="14"/>
      <c r="L20" s="2"/>
      <c r="M20" s="2"/>
      <c r="N20" s="2"/>
      <c r="O20" s="2"/>
      <c r="P20" s="2"/>
    </row>
    <row r="21" spans="1:16" ht="15.4" x14ac:dyDescent="0.45">
      <c r="A21" s="2"/>
      <c r="B21" s="4" t="s">
        <v>17</v>
      </c>
      <c r="C21" s="5" t="s">
        <v>18</v>
      </c>
      <c r="D21" s="2"/>
      <c r="E21" s="2"/>
      <c r="F21" s="2"/>
      <c r="G21" s="2"/>
      <c r="H21" s="2"/>
      <c r="I21" s="2"/>
      <c r="J21" s="14"/>
      <c r="K21" s="14"/>
      <c r="L21" s="2"/>
      <c r="M21" s="2"/>
      <c r="N21" s="2"/>
      <c r="O21" s="2"/>
      <c r="P21" s="2"/>
    </row>
    <row r="22" spans="1:16" ht="18" x14ac:dyDescent="0.55000000000000004">
      <c r="A22" s="2"/>
      <c r="B22" s="2"/>
      <c r="C22" s="2" t="s">
        <v>19</v>
      </c>
      <c r="D22" s="2"/>
      <c r="E22" s="2"/>
      <c r="F22" s="13">
        <f>P22</f>
        <v>15</v>
      </c>
      <c r="G22" s="2"/>
      <c r="H22" s="2"/>
      <c r="I22" s="2"/>
      <c r="J22" s="14">
        <f>F22*J12</f>
        <v>6052.5</v>
      </c>
      <c r="K22" s="14"/>
      <c r="L22" s="7"/>
      <c r="M22" s="8"/>
      <c r="N22" s="9"/>
      <c r="O22" s="2"/>
      <c r="P22" s="10">
        <v>15</v>
      </c>
    </row>
    <row r="23" spans="1:16" ht="15.4" x14ac:dyDescent="0.45">
      <c r="A23" s="2"/>
      <c r="B23" s="2"/>
      <c r="C23" s="2" t="s">
        <v>20</v>
      </c>
      <c r="D23" s="2"/>
      <c r="E23" s="2"/>
      <c r="F23" s="2"/>
      <c r="G23" s="2"/>
      <c r="H23" s="2"/>
      <c r="I23" s="2"/>
      <c r="J23" s="14">
        <f>F22*J13</f>
        <v>382.5</v>
      </c>
      <c r="K23" s="14"/>
      <c r="L23" s="2"/>
      <c r="M23" s="2"/>
      <c r="N23" s="2"/>
      <c r="O23" s="2"/>
      <c r="P23" s="2"/>
    </row>
    <row r="24" spans="1:16" ht="18" x14ac:dyDescent="0.55000000000000004">
      <c r="A24" s="2"/>
      <c r="B24" s="2"/>
      <c r="C24" s="2" t="s">
        <v>21</v>
      </c>
      <c r="D24" s="2"/>
      <c r="E24" s="2"/>
      <c r="F24" s="13">
        <f>P24</f>
        <v>10</v>
      </c>
      <c r="G24" s="2"/>
      <c r="H24" s="2"/>
      <c r="I24" s="2"/>
      <c r="J24" s="14">
        <f>F24*(179.4-J13)</f>
        <v>1539</v>
      </c>
      <c r="K24" s="14"/>
      <c r="L24" s="7"/>
      <c r="M24" s="8"/>
      <c r="N24" s="9"/>
      <c r="O24" s="2"/>
      <c r="P24" s="10">
        <v>10</v>
      </c>
    </row>
    <row r="25" spans="1:16" ht="15.4" x14ac:dyDescent="0.45">
      <c r="A25" s="2"/>
      <c r="B25" s="2"/>
      <c r="C25" s="2" t="s">
        <v>22</v>
      </c>
      <c r="D25" s="2"/>
      <c r="E25" s="2"/>
      <c r="F25" s="2"/>
      <c r="G25" s="2"/>
      <c r="H25" s="2"/>
      <c r="I25" s="2"/>
      <c r="J25" s="14">
        <f>F24*J13</f>
        <v>255</v>
      </c>
      <c r="K25" s="14"/>
      <c r="L25" s="8"/>
      <c r="M25" s="8"/>
      <c r="N25" s="8"/>
      <c r="O25" s="2"/>
      <c r="P25" s="2"/>
    </row>
    <row r="26" spans="1:16" ht="18" x14ac:dyDescent="0.55000000000000004">
      <c r="A26" s="2"/>
      <c r="B26" s="2"/>
      <c r="C26" s="2" t="s">
        <v>23</v>
      </c>
      <c r="D26" s="2"/>
      <c r="E26" s="2"/>
      <c r="F26" s="13">
        <f>P26</f>
        <v>10</v>
      </c>
      <c r="G26" s="2"/>
      <c r="H26" s="2"/>
      <c r="I26" s="2"/>
      <c r="J26" s="14">
        <f>F26*125</f>
        <v>1250</v>
      </c>
      <c r="K26" s="14"/>
      <c r="L26" s="7"/>
      <c r="M26" s="8"/>
      <c r="N26" s="9"/>
      <c r="O26" s="2"/>
      <c r="P26" s="10">
        <v>10</v>
      </c>
    </row>
    <row r="27" spans="1:16" ht="15.4" x14ac:dyDescent="0.45">
      <c r="A27" s="2"/>
      <c r="B27" s="2"/>
      <c r="C27" s="2" t="s">
        <v>24</v>
      </c>
      <c r="D27" s="2"/>
      <c r="E27" s="2"/>
      <c r="F27" s="2"/>
      <c r="G27" s="2"/>
      <c r="H27" s="2"/>
      <c r="I27" s="2"/>
      <c r="J27" s="14">
        <f>SUM(J22:J26)</f>
        <v>9479</v>
      </c>
      <c r="K27" s="14"/>
      <c r="L27" s="2"/>
      <c r="M27" s="2"/>
      <c r="N27" s="2"/>
      <c r="O27" s="2"/>
      <c r="P27" s="2"/>
    </row>
    <row r="28" spans="1:16" ht="15.4" x14ac:dyDescent="0.45">
      <c r="A28" s="2"/>
      <c r="B28" s="2"/>
      <c r="C28" s="2"/>
      <c r="D28" s="2"/>
      <c r="E28" s="2"/>
      <c r="F28" s="2"/>
      <c r="G28" s="2"/>
      <c r="H28" s="2"/>
      <c r="I28" s="2"/>
      <c r="J28" s="14"/>
      <c r="K28" s="14"/>
      <c r="L28" s="2"/>
      <c r="M28" s="2"/>
      <c r="N28" s="2"/>
      <c r="O28" s="2"/>
      <c r="P28" s="2"/>
    </row>
    <row r="29" spans="1:16" ht="15.4" x14ac:dyDescent="0.45">
      <c r="A29" s="2"/>
      <c r="B29" s="2"/>
      <c r="C29" s="2"/>
      <c r="D29" s="2"/>
      <c r="E29" s="2"/>
      <c r="F29" s="2"/>
      <c r="G29" s="2"/>
      <c r="H29" s="2"/>
      <c r="I29" s="2"/>
      <c r="J29" s="14"/>
      <c r="K29" s="14"/>
      <c r="L29" s="2"/>
      <c r="M29" s="2"/>
      <c r="N29" s="2"/>
      <c r="O29" s="2"/>
      <c r="P29" s="2"/>
    </row>
    <row r="30" spans="1:16" ht="15.4" x14ac:dyDescent="0.45">
      <c r="A30" s="2"/>
      <c r="B30" s="4" t="s">
        <v>25</v>
      </c>
      <c r="C30" s="5" t="s">
        <v>26</v>
      </c>
      <c r="D30" s="2"/>
      <c r="E30" s="2"/>
      <c r="F30" s="2"/>
      <c r="G30" s="2"/>
      <c r="H30" s="2"/>
      <c r="I30" s="2"/>
      <c r="J30" s="14">
        <f>J19+J27</f>
        <v>15914</v>
      </c>
      <c r="K30" s="14"/>
      <c r="L30" s="2"/>
      <c r="M30" s="2"/>
      <c r="N30" s="2"/>
      <c r="O30" s="2"/>
      <c r="P30" s="2"/>
    </row>
    <row r="31" spans="1:16" ht="15.4" x14ac:dyDescent="0.45">
      <c r="A31" s="2"/>
      <c r="B31" s="4"/>
      <c r="C31" s="5"/>
      <c r="D31" s="2"/>
      <c r="E31" s="2"/>
      <c r="F31" s="2"/>
      <c r="G31" s="2"/>
      <c r="H31" s="2"/>
      <c r="I31" s="2"/>
      <c r="J31" s="14"/>
      <c r="K31" s="14"/>
      <c r="L31" s="2"/>
      <c r="M31" s="2"/>
      <c r="N31" s="2"/>
      <c r="O31" s="2"/>
      <c r="P31" s="2"/>
    </row>
    <row r="32" spans="1:16" x14ac:dyDescent="0.45">
      <c r="A32" s="2"/>
      <c r="B32" s="2"/>
      <c r="C32" s="2" t="s">
        <v>27</v>
      </c>
      <c r="D32" s="2"/>
      <c r="E32" s="2"/>
      <c r="F32" s="2"/>
      <c r="G32" s="2"/>
      <c r="H32" s="2"/>
      <c r="I32" s="2"/>
      <c r="J32" s="2"/>
      <c r="K32" s="2"/>
      <c r="L32" s="2"/>
      <c r="M32" s="2"/>
      <c r="N32" s="2"/>
      <c r="O32" s="2"/>
      <c r="P32" s="2"/>
    </row>
    <row r="33" spans="1:16" x14ac:dyDescent="0.45">
      <c r="A33" s="2"/>
      <c r="B33" s="2"/>
      <c r="C33" s="2"/>
      <c r="D33" s="2"/>
      <c r="E33" s="2"/>
      <c r="F33" s="2"/>
      <c r="G33" s="2"/>
      <c r="H33" s="2"/>
      <c r="I33" s="2"/>
      <c r="J33" s="2"/>
      <c r="K33" s="2"/>
      <c r="L33" s="2"/>
      <c r="M33" s="2"/>
      <c r="N33" s="2"/>
      <c r="O33" s="2"/>
      <c r="P33" s="2"/>
    </row>
    <row r="34" spans="1:16" x14ac:dyDescent="0.45">
      <c r="A34" s="2"/>
      <c r="B34" s="2"/>
      <c r="C34" s="2"/>
      <c r="D34" s="2"/>
      <c r="E34" s="2"/>
      <c r="F34" s="2"/>
      <c r="G34" s="2"/>
      <c r="H34" s="2"/>
      <c r="I34" s="2"/>
      <c r="J34" s="2"/>
      <c r="K34" s="2"/>
      <c r="L34" s="2"/>
      <c r="M34" s="2"/>
      <c r="N34" s="2"/>
      <c r="O34" s="2"/>
      <c r="P34" s="2"/>
    </row>
    <row r="35" spans="1:16" x14ac:dyDescent="0.45">
      <c r="A35" s="2"/>
      <c r="B35" s="2"/>
      <c r="C35" s="2"/>
      <c r="D35" s="2"/>
      <c r="E35" s="2"/>
      <c r="F35" s="2"/>
      <c r="G35" s="2"/>
      <c r="H35" s="2"/>
      <c r="I35" s="2"/>
      <c r="J35" s="2"/>
      <c r="K35" s="2"/>
      <c r="L35" s="2"/>
      <c r="M35" s="2"/>
      <c r="N35" s="2"/>
      <c r="O35" s="2"/>
      <c r="P35" s="2"/>
    </row>
    <row r="36" spans="1:16" x14ac:dyDescent="0.45">
      <c r="A36" s="2"/>
      <c r="B36" s="2"/>
      <c r="C36" s="2"/>
      <c r="D36" s="2"/>
      <c r="E36" s="2"/>
      <c r="F36" s="2"/>
      <c r="G36" s="2"/>
      <c r="H36" s="2"/>
      <c r="I36" s="2"/>
      <c r="J36" s="2"/>
      <c r="K36" s="2"/>
      <c r="L36" s="2"/>
      <c r="M36" s="2"/>
      <c r="N36" s="2"/>
      <c r="O36" s="2"/>
      <c r="P36" s="2"/>
    </row>
    <row r="37" spans="1:16" x14ac:dyDescent="0.45">
      <c r="A37" s="2"/>
      <c r="B37" s="2"/>
      <c r="C37" s="2"/>
      <c r="D37" s="2"/>
      <c r="E37" s="2"/>
      <c r="F37" s="2"/>
      <c r="G37" s="2"/>
      <c r="H37" s="2"/>
      <c r="I37" s="2"/>
      <c r="J37" s="2"/>
      <c r="K37" s="2"/>
      <c r="L37" s="2"/>
      <c r="M37" s="2"/>
      <c r="N37" s="2"/>
      <c r="O37" s="2"/>
      <c r="P37" s="2"/>
    </row>
    <row r="38" spans="1:16" x14ac:dyDescent="0.45">
      <c r="A38" s="2"/>
      <c r="B38" s="2"/>
      <c r="C38" s="2"/>
      <c r="D38" s="2"/>
      <c r="E38" s="2"/>
      <c r="F38" s="2"/>
      <c r="G38" s="2"/>
      <c r="H38" s="2"/>
      <c r="I38" s="2"/>
      <c r="J38" s="2"/>
      <c r="K38" s="2"/>
      <c r="L38" s="2"/>
      <c r="M38" s="2"/>
      <c r="N38" s="2"/>
      <c r="O38" s="2"/>
      <c r="P38" s="2"/>
    </row>
    <row r="39" spans="1:16" x14ac:dyDescent="0.45">
      <c r="A39" s="2"/>
      <c r="B39" s="2"/>
      <c r="C39" s="2"/>
      <c r="D39" s="2"/>
      <c r="E39" s="2"/>
      <c r="F39" s="2"/>
      <c r="G39" s="2"/>
      <c r="H39" s="2"/>
      <c r="I39" s="2"/>
      <c r="J39" s="2"/>
      <c r="K39" s="2"/>
      <c r="L39" s="2"/>
      <c r="M39" s="2"/>
      <c r="N39" s="2"/>
      <c r="O39" s="2"/>
      <c r="P39" s="2"/>
    </row>
    <row r="40" spans="1:16" x14ac:dyDescent="0.45">
      <c r="A40" s="2"/>
      <c r="B40" s="2"/>
      <c r="C40" s="2"/>
      <c r="D40" s="2"/>
      <c r="E40" s="2"/>
      <c r="F40" s="2"/>
      <c r="G40" s="2"/>
      <c r="H40" s="2"/>
      <c r="I40" s="2"/>
      <c r="J40" s="2"/>
      <c r="K40" s="2"/>
      <c r="L40" s="2"/>
      <c r="M40" s="2"/>
      <c r="N40" s="2"/>
      <c r="O40" s="2"/>
      <c r="P40" s="2"/>
    </row>
    <row r="41" spans="1:16" x14ac:dyDescent="0.45">
      <c r="A41" s="2"/>
      <c r="B41" s="2"/>
      <c r="C41" s="2"/>
      <c r="D41" s="2"/>
      <c r="E41" s="2"/>
      <c r="F41" s="2"/>
      <c r="G41" s="2"/>
      <c r="H41" s="2"/>
      <c r="I41" s="2"/>
      <c r="J41" s="2"/>
      <c r="K41" s="2"/>
      <c r="L41" s="2"/>
      <c r="M41" s="2"/>
      <c r="N41" s="2"/>
      <c r="O41" s="2"/>
      <c r="P41" s="2"/>
    </row>
    <row r="42" spans="1:16" x14ac:dyDescent="0.45">
      <c r="A42" s="2"/>
      <c r="B42" s="2"/>
      <c r="C42" s="2"/>
      <c r="D42" s="2"/>
      <c r="E42" s="2"/>
      <c r="F42" s="2"/>
      <c r="G42" s="2"/>
      <c r="H42" s="2"/>
      <c r="I42" s="2"/>
      <c r="J42" s="2"/>
      <c r="K42" s="2"/>
      <c r="L42" s="2"/>
      <c r="M42" s="2"/>
      <c r="N42" s="2"/>
      <c r="O42" s="2"/>
      <c r="P42" s="2"/>
    </row>
    <row r="43" spans="1:16" x14ac:dyDescent="0.45">
      <c r="A43" s="2"/>
      <c r="B43" s="2"/>
      <c r="C43" s="2"/>
      <c r="D43" s="2"/>
      <c r="E43" s="2"/>
      <c r="F43" s="2"/>
      <c r="G43" s="2"/>
      <c r="H43" s="2"/>
      <c r="I43" s="2"/>
      <c r="J43" s="2"/>
      <c r="K43" s="2"/>
      <c r="L43" s="2"/>
      <c r="M43" s="2"/>
      <c r="N43" s="2"/>
      <c r="O43" s="2"/>
      <c r="P43" s="2"/>
    </row>
    <row r="44" spans="1:16" x14ac:dyDescent="0.45">
      <c r="A44" s="2"/>
      <c r="B44" s="2"/>
      <c r="C44" s="2"/>
      <c r="D44" s="2"/>
      <c r="E44" s="2"/>
      <c r="F44" s="2"/>
      <c r="G44" s="2"/>
      <c r="H44" s="2"/>
      <c r="I44" s="2"/>
      <c r="J44" s="2"/>
      <c r="K44" s="2"/>
      <c r="L44" s="2"/>
      <c r="M44" s="2"/>
      <c r="N44" s="2"/>
      <c r="O44" s="2"/>
      <c r="P44" s="2"/>
    </row>
    <row r="45" spans="1:16" x14ac:dyDescent="0.45">
      <c r="A45" s="2"/>
      <c r="B45" s="2"/>
      <c r="C45" s="2"/>
      <c r="D45" s="2"/>
      <c r="E45" s="2"/>
      <c r="F45" s="2"/>
      <c r="G45" s="2"/>
      <c r="H45" s="2"/>
      <c r="I45" s="2"/>
      <c r="J45" s="2"/>
      <c r="K45" s="2"/>
      <c r="L45" s="2"/>
      <c r="M45" s="2"/>
      <c r="N45" s="2"/>
      <c r="O45" s="2"/>
      <c r="P45" s="2"/>
    </row>
    <row r="46" spans="1:16" x14ac:dyDescent="0.45">
      <c r="A46" s="2"/>
      <c r="B46" s="2"/>
      <c r="C46" s="2"/>
      <c r="D46" s="2"/>
      <c r="E46" s="2"/>
      <c r="F46" s="2"/>
      <c r="G46" s="2"/>
      <c r="H46" s="2"/>
      <c r="I46" s="2"/>
      <c r="J46" s="2"/>
      <c r="K46" s="2"/>
      <c r="L46" s="2"/>
      <c r="M46" s="2"/>
      <c r="N46" s="2"/>
      <c r="O46" s="2"/>
      <c r="P46" s="2"/>
    </row>
    <row r="47" spans="1:16" x14ac:dyDescent="0.45">
      <c r="A47" s="2"/>
      <c r="B47" s="2"/>
      <c r="C47" s="2"/>
      <c r="D47" s="2"/>
      <c r="E47" s="2"/>
      <c r="F47" s="2"/>
      <c r="G47" s="2"/>
      <c r="H47" s="2"/>
      <c r="I47" s="2"/>
      <c r="J47" s="2"/>
      <c r="K47" s="2"/>
      <c r="L47" s="2"/>
      <c r="M47" s="2"/>
      <c r="N47" s="2"/>
      <c r="O47" s="2"/>
      <c r="P47" s="2"/>
    </row>
    <row r="48" spans="1:16" x14ac:dyDescent="0.45">
      <c r="A48" s="2"/>
      <c r="B48" s="2"/>
      <c r="C48" s="2"/>
      <c r="D48" s="2"/>
      <c r="E48" s="2"/>
      <c r="F48" s="2"/>
      <c r="G48" s="2"/>
      <c r="H48" s="2"/>
      <c r="I48" s="2"/>
      <c r="J48" s="2"/>
      <c r="K48" s="2"/>
      <c r="L48" s="2"/>
      <c r="M48" s="2"/>
      <c r="N48" s="2"/>
      <c r="O48" s="2"/>
      <c r="P48" s="2"/>
    </row>
    <row r="49" spans="1:16" x14ac:dyDescent="0.45">
      <c r="A49" s="2"/>
      <c r="B49" s="2"/>
      <c r="C49" s="2"/>
      <c r="D49" s="2"/>
      <c r="E49" s="2"/>
      <c r="F49" s="2"/>
      <c r="G49" s="2"/>
      <c r="H49" s="2"/>
      <c r="I49" s="2"/>
      <c r="J49" s="2"/>
      <c r="K49" s="2"/>
      <c r="L49" s="2"/>
      <c r="M49" s="2"/>
      <c r="N49" s="2"/>
      <c r="O49" s="2"/>
      <c r="P49" s="2"/>
    </row>
    <row r="50" spans="1:16" x14ac:dyDescent="0.45">
      <c r="A50" s="2"/>
      <c r="B50" s="2"/>
      <c r="C50" s="2"/>
      <c r="D50" s="2"/>
      <c r="E50" s="2"/>
      <c r="F50" s="2"/>
      <c r="G50" s="2"/>
      <c r="H50" s="2"/>
      <c r="I50" s="2"/>
      <c r="J50" s="2"/>
      <c r="K50" s="2"/>
      <c r="L50" s="2"/>
      <c r="M50" s="2"/>
      <c r="N50" s="2"/>
      <c r="O50" s="2"/>
      <c r="P50" s="2"/>
    </row>
    <row r="51" spans="1:16" x14ac:dyDescent="0.45">
      <c r="A51" s="2"/>
      <c r="B51" s="2"/>
      <c r="C51" s="2"/>
      <c r="D51" s="2"/>
      <c r="E51" s="2"/>
      <c r="F51" s="2"/>
      <c r="G51" s="2"/>
      <c r="H51" s="2"/>
      <c r="I51" s="2"/>
      <c r="J51" s="2"/>
      <c r="K51" s="2"/>
      <c r="L51" s="2"/>
      <c r="M51" s="2"/>
      <c r="N51" s="2"/>
      <c r="O51" s="2"/>
      <c r="P51" s="2"/>
    </row>
    <row r="52" spans="1:16" x14ac:dyDescent="0.45">
      <c r="A52" s="2"/>
      <c r="B52" s="2"/>
      <c r="C52" s="2"/>
      <c r="D52" s="2"/>
      <c r="E52" s="2"/>
      <c r="F52" s="2"/>
      <c r="G52" s="2"/>
      <c r="H52" s="2"/>
      <c r="I52" s="2"/>
      <c r="J52" s="2"/>
      <c r="K52" s="2"/>
      <c r="L52" s="2"/>
      <c r="M52" s="2"/>
      <c r="N52" s="2"/>
      <c r="O52" s="2"/>
      <c r="P52" s="2"/>
    </row>
    <row r="53" spans="1:16" x14ac:dyDescent="0.45">
      <c r="A53" s="2"/>
      <c r="B53" s="2"/>
      <c r="C53" s="2"/>
      <c r="D53" s="2"/>
      <c r="E53" s="2"/>
      <c r="F53" s="2"/>
      <c r="G53" s="2"/>
      <c r="H53" s="2"/>
      <c r="I53" s="2"/>
      <c r="J53" s="2"/>
      <c r="K53" s="2"/>
      <c r="L53" s="2"/>
      <c r="M53" s="2"/>
      <c r="N53" s="2"/>
      <c r="O53" s="2"/>
      <c r="P53" s="2"/>
    </row>
    <row r="54" spans="1:16" x14ac:dyDescent="0.45">
      <c r="A54" s="2"/>
      <c r="B54" s="2"/>
      <c r="C54" s="2"/>
      <c r="D54" s="2"/>
      <c r="E54" s="2"/>
      <c r="F54" s="2"/>
      <c r="G54" s="2"/>
      <c r="H54" s="2"/>
      <c r="I54" s="2"/>
      <c r="J54" s="2"/>
      <c r="K54" s="2"/>
      <c r="L54" s="2"/>
      <c r="M54" s="2"/>
      <c r="N54" s="2"/>
      <c r="O54" s="2"/>
      <c r="P54" s="2"/>
    </row>
    <row r="55" spans="1:16" x14ac:dyDescent="0.45">
      <c r="A55" s="2"/>
      <c r="B55" s="15" t="s">
        <v>28</v>
      </c>
      <c r="C55" s="2"/>
      <c r="D55" s="2"/>
      <c r="E55" s="2"/>
      <c r="F55" s="2"/>
      <c r="G55" s="2"/>
      <c r="H55" s="2"/>
      <c r="I55" s="2"/>
      <c r="J55" s="2"/>
      <c r="K55" s="2"/>
      <c r="L55" s="2"/>
      <c r="M55" s="2"/>
      <c r="N55" s="2"/>
      <c r="O55" s="2"/>
      <c r="P55" s="2"/>
    </row>
    <row r="56" spans="1:16" x14ac:dyDescent="0.45">
      <c r="A56" s="2"/>
      <c r="B56" s="2" t="s">
        <v>33</v>
      </c>
      <c r="C56" s="2"/>
      <c r="D56" s="2"/>
      <c r="E56" s="2"/>
      <c r="F56" s="2"/>
      <c r="G56" s="2"/>
      <c r="H56" s="2"/>
      <c r="I56" s="2"/>
      <c r="J56" s="2"/>
      <c r="K56" s="2"/>
      <c r="L56" s="2"/>
      <c r="M56" s="2"/>
      <c r="N56" s="2"/>
      <c r="O56" s="2"/>
      <c r="P56" s="2"/>
    </row>
  </sheetData>
  <sheetProtection algorithmName="SHA-512" hashValue="UgfQku5q1JdQyvoMGbXw/6gOHdewyaUQ96o8Fkw/8l4js2C6fIpK1zJnbGBXLuX3g17Ff3//X/UH3tB7Fx86XA==" saltValue="1ITKVltYCWcmQ1Oq4VUnbw==" spinCount="100000" sheet="1" objects="1" scenarios="1"/>
  <mergeCells count="3">
    <mergeCell ref="A2:O3"/>
    <mergeCell ref="D6:L6"/>
    <mergeCell ref="B20:J20"/>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Scroll Bar 1">
              <controlPr defaultSize="0" autoPict="0">
                <anchor moveWithCells="1">
                  <from>
                    <xdr:col>11</xdr:col>
                    <xdr:colOff>23813</xdr:colOff>
                    <xdr:row>16</xdr:row>
                    <xdr:rowOff>23813</xdr:rowOff>
                  </from>
                  <to>
                    <xdr:col>13</xdr:col>
                    <xdr:colOff>600075</xdr:colOff>
                    <xdr:row>16</xdr:row>
                    <xdr:rowOff>176213</xdr:rowOff>
                  </to>
                </anchor>
              </controlPr>
            </control>
          </mc:Choice>
        </mc:AlternateContent>
        <mc:AlternateContent xmlns:mc="http://schemas.openxmlformats.org/markup-compatibility/2006">
          <mc:Choice Requires="x14">
            <control shapeId="1026" r:id="rId5" name="Scroll Bar 2">
              <controlPr defaultSize="0" autoPict="0">
                <anchor moveWithCells="1">
                  <from>
                    <xdr:col>11</xdr:col>
                    <xdr:colOff>23813</xdr:colOff>
                    <xdr:row>21</xdr:row>
                    <xdr:rowOff>23813</xdr:rowOff>
                  </from>
                  <to>
                    <xdr:col>13</xdr:col>
                    <xdr:colOff>581025</xdr:colOff>
                    <xdr:row>21</xdr:row>
                    <xdr:rowOff>176213</xdr:rowOff>
                  </to>
                </anchor>
              </controlPr>
            </control>
          </mc:Choice>
        </mc:AlternateContent>
        <mc:AlternateContent xmlns:mc="http://schemas.openxmlformats.org/markup-compatibility/2006">
          <mc:Choice Requires="x14">
            <control shapeId="1027" r:id="rId6" name="Scroll Bar 3">
              <controlPr defaultSize="0" autoPict="0">
                <anchor moveWithCells="1">
                  <from>
                    <xdr:col>11</xdr:col>
                    <xdr:colOff>23813</xdr:colOff>
                    <xdr:row>7</xdr:row>
                    <xdr:rowOff>23813</xdr:rowOff>
                  </from>
                  <to>
                    <xdr:col>13</xdr:col>
                    <xdr:colOff>595313</xdr:colOff>
                    <xdr:row>7</xdr:row>
                    <xdr:rowOff>176213</xdr:rowOff>
                  </to>
                </anchor>
              </controlPr>
            </control>
          </mc:Choice>
        </mc:AlternateContent>
        <mc:AlternateContent xmlns:mc="http://schemas.openxmlformats.org/markup-compatibility/2006">
          <mc:Choice Requires="x14">
            <control shapeId="1028" r:id="rId7" name="Scroll Bar 4">
              <controlPr defaultSize="0" autoPict="0">
                <anchor moveWithCells="1">
                  <from>
                    <xdr:col>11</xdr:col>
                    <xdr:colOff>28575</xdr:colOff>
                    <xdr:row>25</xdr:row>
                    <xdr:rowOff>23813</xdr:rowOff>
                  </from>
                  <to>
                    <xdr:col>13</xdr:col>
                    <xdr:colOff>595313</xdr:colOff>
                    <xdr:row>25</xdr:row>
                    <xdr:rowOff>161925</xdr:rowOff>
                  </to>
                </anchor>
              </controlPr>
            </control>
          </mc:Choice>
        </mc:AlternateContent>
        <mc:AlternateContent xmlns:mc="http://schemas.openxmlformats.org/markup-compatibility/2006">
          <mc:Choice Requires="x14">
            <control shapeId="1029" r:id="rId8" name="Scroll Bar 5">
              <controlPr defaultSize="0" autoPict="0">
                <anchor moveWithCells="1">
                  <from>
                    <xdr:col>11</xdr:col>
                    <xdr:colOff>28575</xdr:colOff>
                    <xdr:row>23</xdr:row>
                    <xdr:rowOff>23813</xdr:rowOff>
                  </from>
                  <to>
                    <xdr:col>13</xdr:col>
                    <xdr:colOff>585788</xdr:colOff>
                    <xdr:row>23</xdr:row>
                    <xdr:rowOff>166688</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5"/>
  <sheetViews>
    <sheetView showGridLines="0" showRowColHeaders="0" tabSelected="1" workbookViewId="0">
      <selection activeCell="F8" sqref="F8"/>
    </sheetView>
  </sheetViews>
  <sheetFormatPr defaultColWidth="8.86328125" defaultRowHeight="14.25" x14ac:dyDescent="0.45"/>
  <cols>
    <col min="1" max="4" width="8.86328125" style="2"/>
    <col min="5" max="5" width="8.86328125" style="2" customWidth="1"/>
    <col min="6" max="9" width="8.86328125" style="2"/>
    <col min="10" max="10" width="13.33203125" style="2" customWidth="1"/>
    <col min="11" max="16384" width="8.86328125" style="2"/>
  </cols>
  <sheetData>
    <row r="1" spans="1:16" x14ac:dyDescent="0.45">
      <c r="A1" s="1" t="s">
        <v>0</v>
      </c>
      <c r="B1" s="1"/>
      <c r="C1" s="1"/>
      <c r="D1" s="1"/>
      <c r="E1" s="1"/>
      <c r="F1" s="1"/>
      <c r="G1" s="1"/>
      <c r="H1" s="1"/>
      <c r="I1" s="1"/>
      <c r="J1" s="1"/>
      <c r="K1" s="1"/>
      <c r="L1" s="1"/>
      <c r="M1" s="1"/>
      <c r="N1" s="1"/>
      <c r="O1" s="1"/>
    </row>
    <row r="2" spans="1:16" x14ac:dyDescent="0.45">
      <c r="A2" s="17" t="s">
        <v>1</v>
      </c>
      <c r="B2" s="17"/>
      <c r="C2" s="17"/>
      <c r="D2" s="17"/>
      <c r="E2" s="17"/>
      <c r="F2" s="17"/>
      <c r="G2" s="17"/>
      <c r="H2" s="17"/>
      <c r="I2" s="17"/>
      <c r="J2" s="17"/>
      <c r="K2" s="17"/>
      <c r="L2" s="17"/>
      <c r="M2" s="17"/>
      <c r="N2" s="17"/>
      <c r="O2" s="17"/>
    </row>
    <row r="3" spans="1:16" x14ac:dyDescent="0.45">
      <c r="A3" s="17"/>
      <c r="B3" s="17"/>
      <c r="C3" s="17"/>
      <c r="D3" s="17"/>
      <c r="E3" s="17"/>
      <c r="F3" s="17"/>
      <c r="G3" s="17"/>
      <c r="H3" s="17"/>
      <c r="I3" s="17"/>
      <c r="J3" s="17"/>
      <c r="K3" s="17"/>
      <c r="L3" s="17"/>
      <c r="M3" s="17"/>
      <c r="N3" s="17"/>
      <c r="O3" s="17"/>
    </row>
    <row r="4" spans="1:16" x14ac:dyDescent="0.45">
      <c r="A4" s="1"/>
      <c r="B4" s="1"/>
      <c r="C4" s="1"/>
      <c r="D4" s="1"/>
      <c r="E4" s="1"/>
      <c r="F4" s="1"/>
      <c r="G4" s="1"/>
      <c r="H4" s="1"/>
      <c r="I4" s="1"/>
      <c r="J4" s="1"/>
      <c r="K4" s="1"/>
      <c r="L4" s="1"/>
      <c r="M4" s="1"/>
      <c r="N4" s="1"/>
      <c r="O4" s="1"/>
    </row>
    <row r="6" spans="1:16" x14ac:dyDescent="0.45">
      <c r="D6" s="18" t="s">
        <v>32</v>
      </c>
      <c r="E6" s="18"/>
      <c r="F6" s="18"/>
      <c r="G6" s="18"/>
      <c r="H6" s="18"/>
      <c r="I6" s="18"/>
      <c r="J6" s="18"/>
      <c r="K6" s="18"/>
      <c r="L6" s="18"/>
      <c r="M6" s="3"/>
    </row>
    <row r="8" spans="1:16" ht="18" x14ac:dyDescent="0.55000000000000004">
      <c r="B8" s="4" t="s">
        <v>2</v>
      </c>
      <c r="C8" s="5" t="s">
        <v>3</v>
      </c>
      <c r="F8" s="6">
        <f>P8*0.25</f>
        <v>4.25</v>
      </c>
      <c r="L8" s="7"/>
      <c r="M8" s="8"/>
      <c r="N8" s="9"/>
      <c r="P8" s="10">
        <v>17</v>
      </c>
    </row>
    <row r="10" spans="1:16" x14ac:dyDescent="0.45">
      <c r="J10" s="11" t="s">
        <v>4</v>
      </c>
      <c r="K10" s="11"/>
    </row>
    <row r="11" spans="1:16" x14ac:dyDescent="0.45">
      <c r="C11" s="5" t="s">
        <v>5</v>
      </c>
    </row>
    <row r="12" spans="1:16" ht="15.4" x14ac:dyDescent="0.45">
      <c r="B12" s="4" t="s">
        <v>6</v>
      </c>
      <c r="C12" s="2" t="s">
        <v>7</v>
      </c>
      <c r="J12" s="12">
        <v>403.5</v>
      </c>
      <c r="K12" s="12"/>
    </row>
    <row r="13" spans="1:16" ht="15.4" x14ac:dyDescent="0.45">
      <c r="C13" s="2" t="s">
        <v>8</v>
      </c>
      <c r="J13" s="12">
        <f>6*F8</f>
        <v>25.5</v>
      </c>
      <c r="K13" s="12"/>
    </row>
    <row r="14" spans="1:16" ht="15.4" x14ac:dyDescent="0.45">
      <c r="C14" s="2" t="s">
        <v>9</v>
      </c>
      <c r="J14" s="12">
        <f>J12+J13</f>
        <v>429</v>
      </c>
      <c r="K14" s="12"/>
    </row>
    <row r="15" spans="1:16" ht="15.4" x14ac:dyDescent="0.45">
      <c r="J15" s="12"/>
      <c r="K15" s="12"/>
    </row>
    <row r="16" spans="1:16" ht="15.4" x14ac:dyDescent="0.45">
      <c r="B16" s="4" t="s">
        <v>10</v>
      </c>
      <c r="C16" s="5" t="s">
        <v>11</v>
      </c>
      <c r="J16" s="12"/>
      <c r="K16" s="12"/>
      <c r="L16" s="2" t="s">
        <v>12</v>
      </c>
      <c r="N16" s="2" t="s">
        <v>13</v>
      </c>
    </row>
    <row r="17" spans="2:16" ht="18" x14ac:dyDescent="0.55000000000000004">
      <c r="C17" s="2" t="s">
        <v>14</v>
      </c>
      <c r="F17" s="13">
        <v>20</v>
      </c>
      <c r="J17" s="14">
        <f>F17*J12</f>
        <v>8070</v>
      </c>
      <c r="K17" s="14"/>
      <c r="L17" s="7"/>
      <c r="M17" s="8"/>
      <c r="N17" s="9"/>
    </row>
    <row r="18" spans="2:16" ht="15.4" x14ac:dyDescent="0.45">
      <c r="C18" s="2" t="s">
        <v>15</v>
      </c>
      <c r="J18" s="14">
        <f>F17*J13</f>
        <v>510</v>
      </c>
      <c r="K18" s="14"/>
    </row>
    <row r="19" spans="2:16" ht="15.4" x14ac:dyDescent="0.45">
      <c r="C19" s="2" t="s">
        <v>16</v>
      </c>
      <c r="J19" s="14">
        <f>F17*(J12+J13)</f>
        <v>8580</v>
      </c>
      <c r="K19" s="14"/>
    </row>
    <row r="20" spans="2:16" ht="15.4" x14ac:dyDescent="0.45">
      <c r="J20" s="14"/>
      <c r="K20" s="14"/>
    </row>
    <row r="21" spans="2:16" ht="15.4" x14ac:dyDescent="0.45">
      <c r="B21" s="4" t="s">
        <v>17</v>
      </c>
      <c r="C21" s="5" t="s">
        <v>18</v>
      </c>
      <c r="J21" s="14"/>
      <c r="K21" s="14"/>
    </row>
    <row r="22" spans="2:16" ht="18" x14ac:dyDescent="0.55000000000000004">
      <c r="C22" s="2" t="s">
        <v>29</v>
      </c>
      <c r="F22" s="13">
        <v>20</v>
      </c>
      <c r="J22" s="14">
        <f>F22*J12</f>
        <v>8070</v>
      </c>
      <c r="K22" s="14"/>
      <c r="L22" s="7"/>
      <c r="M22" s="8"/>
      <c r="N22" s="9"/>
    </row>
    <row r="23" spans="2:16" ht="15.4" x14ac:dyDescent="0.45">
      <c r="C23" s="2" t="s">
        <v>30</v>
      </c>
      <c r="J23" s="14">
        <f>F22*J13</f>
        <v>510</v>
      </c>
      <c r="K23" s="14"/>
    </row>
    <row r="24" spans="2:16" ht="18" x14ac:dyDescent="0.55000000000000004">
      <c r="C24" s="2" t="s">
        <v>21</v>
      </c>
      <c r="F24" s="13">
        <f>P24</f>
        <v>10</v>
      </c>
      <c r="J24" s="14">
        <f>F24*(179.4-J13)</f>
        <v>1539</v>
      </c>
      <c r="K24" s="14"/>
      <c r="L24" s="7"/>
      <c r="M24" s="8"/>
      <c r="N24" s="9"/>
      <c r="P24" s="10">
        <v>10</v>
      </c>
    </row>
    <row r="25" spans="2:16" ht="15.4" x14ac:dyDescent="0.45">
      <c r="C25" s="2" t="s">
        <v>22</v>
      </c>
      <c r="J25" s="14">
        <f>F24*J13</f>
        <v>255</v>
      </c>
      <c r="K25" s="14"/>
      <c r="L25" s="8"/>
      <c r="M25" s="8"/>
      <c r="N25" s="8"/>
    </row>
    <row r="26" spans="2:16" ht="18" x14ac:dyDescent="0.55000000000000004">
      <c r="C26" s="2" t="s">
        <v>23</v>
      </c>
      <c r="F26" s="13">
        <f>P26</f>
        <v>10</v>
      </c>
      <c r="J26" s="14">
        <f>F26*125</f>
        <v>1250</v>
      </c>
      <c r="K26" s="14"/>
      <c r="L26" s="7"/>
      <c r="M26" s="8"/>
      <c r="N26" s="9"/>
      <c r="P26" s="10">
        <v>10</v>
      </c>
    </row>
    <row r="27" spans="2:16" ht="15.4" x14ac:dyDescent="0.45">
      <c r="C27" s="2" t="s">
        <v>24</v>
      </c>
      <c r="J27" s="14">
        <f>SUM(J22:J26)</f>
        <v>11624</v>
      </c>
      <c r="K27" s="14"/>
    </row>
    <row r="28" spans="2:16" ht="15.4" x14ac:dyDescent="0.45">
      <c r="J28" s="14"/>
      <c r="K28" s="14"/>
    </row>
    <row r="29" spans="2:16" ht="15.4" x14ac:dyDescent="0.45">
      <c r="J29" s="14"/>
      <c r="K29" s="14"/>
    </row>
    <row r="30" spans="2:16" ht="15.4" x14ac:dyDescent="0.45">
      <c r="B30" s="4" t="s">
        <v>25</v>
      </c>
      <c r="C30" s="5" t="s">
        <v>26</v>
      </c>
      <c r="J30" s="14">
        <f>J19+J27</f>
        <v>20204</v>
      </c>
      <c r="K30" s="14"/>
    </row>
    <row r="31" spans="2:16" ht="15.4" x14ac:dyDescent="0.45">
      <c r="B31" s="4"/>
      <c r="C31" s="5"/>
      <c r="J31" s="14"/>
      <c r="K31" s="14"/>
    </row>
    <row r="32" spans="2:16" x14ac:dyDescent="0.45">
      <c r="C32" s="2" t="s">
        <v>27</v>
      </c>
    </row>
    <row r="54" spans="2:2" x14ac:dyDescent="0.45">
      <c r="B54" s="15" t="s">
        <v>28</v>
      </c>
    </row>
    <row r="55" spans="2:2" x14ac:dyDescent="0.45">
      <c r="B55" s="2" t="s">
        <v>33</v>
      </c>
    </row>
  </sheetData>
  <sheetProtection algorithmName="SHA-512" hashValue="4DLv5Zk9489zPLSVbgxmVXsSi3t0epT1U2D0CEOhD15kqTIRxl7VgmcJ8kRDCpnPj14IXe8YE/rDnKgb/NrJ7A==" saltValue="j+NTEJUOXJa5HGHYmrL81Q==" spinCount="100000" sheet="1" objects="1" scenarios="1"/>
  <mergeCells count="2">
    <mergeCell ref="A2:O3"/>
    <mergeCell ref="D6:L6"/>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Scroll Bar 1">
              <controlPr defaultSize="0" autoPict="0">
                <anchor moveWithCells="1">
                  <from>
                    <xdr:col>11</xdr:col>
                    <xdr:colOff>9525</xdr:colOff>
                    <xdr:row>16</xdr:row>
                    <xdr:rowOff>28575</xdr:rowOff>
                  </from>
                  <to>
                    <xdr:col>13</xdr:col>
                    <xdr:colOff>600075</xdr:colOff>
                    <xdr:row>16</xdr:row>
                    <xdr:rowOff>161925</xdr:rowOff>
                  </to>
                </anchor>
              </controlPr>
            </control>
          </mc:Choice>
        </mc:AlternateContent>
        <mc:AlternateContent xmlns:mc="http://schemas.openxmlformats.org/markup-compatibility/2006">
          <mc:Choice Requires="x14">
            <control shapeId="2050" r:id="rId5" name="Scroll Bar 2">
              <controlPr defaultSize="0" autoPict="0">
                <anchor moveWithCells="1">
                  <from>
                    <xdr:col>11</xdr:col>
                    <xdr:colOff>28575</xdr:colOff>
                    <xdr:row>21</xdr:row>
                    <xdr:rowOff>23813</xdr:rowOff>
                  </from>
                  <to>
                    <xdr:col>13</xdr:col>
                    <xdr:colOff>561975</xdr:colOff>
                    <xdr:row>21</xdr:row>
                    <xdr:rowOff>161925</xdr:rowOff>
                  </to>
                </anchor>
              </controlPr>
            </control>
          </mc:Choice>
        </mc:AlternateContent>
        <mc:AlternateContent xmlns:mc="http://schemas.openxmlformats.org/markup-compatibility/2006">
          <mc:Choice Requires="x14">
            <control shapeId="2051" r:id="rId6" name="Scroll Bar 3">
              <controlPr defaultSize="0" autoPict="0">
                <anchor moveWithCells="1">
                  <from>
                    <xdr:col>11</xdr:col>
                    <xdr:colOff>28575</xdr:colOff>
                    <xdr:row>7</xdr:row>
                    <xdr:rowOff>23813</xdr:rowOff>
                  </from>
                  <to>
                    <xdr:col>13</xdr:col>
                    <xdr:colOff>571500</xdr:colOff>
                    <xdr:row>7</xdr:row>
                    <xdr:rowOff>176213</xdr:rowOff>
                  </to>
                </anchor>
              </controlPr>
            </control>
          </mc:Choice>
        </mc:AlternateContent>
        <mc:AlternateContent xmlns:mc="http://schemas.openxmlformats.org/markup-compatibility/2006">
          <mc:Choice Requires="x14">
            <control shapeId="2052" r:id="rId7" name="Scroll Bar 4">
              <controlPr defaultSize="0" autoPict="0">
                <anchor moveWithCells="1">
                  <from>
                    <xdr:col>11</xdr:col>
                    <xdr:colOff>28575</xdr:colOff>
                    <xdr:row>23</xdr:row>
                    <xdr:rowOff>28575</xdr:rowOff>
                  </from>
                  <to>
                    <xdr:col>13</xdr:col>
                    <xdr:colOff>581025</xdr:colOff>
                    <xdr:row>23</xdr:row>
                    <xdr:rowOff>161925</xdr:rowOff>
                  </to>
                </anchor>
              </controlPr>
            </control>
          </mc:Choice>
        </mc:AlternateContent>
        <mc:AlternateContent xmlns:mc="http://schemas.openxmlformats.org/markup-compatibility/2006">
          <mc:Choice Requires="x14">
            <control shapeId="2053" r:id="rId8" name="Scroll Bar 5">
              <controlPr defaultSize="0" autoPict="0">
                <anchor moveWithCells="1">
                  <from>
                    <xdr:col>11</xdr:col>
                    <xdr:colOff>28575</xdr:colOff>
                    <xdr:row>25</xdr:row>
                    <xdr:rowOff>23813</xdr:rowOff>
                  </from>
                  <to>
                    <xdr:col>13</xdr:col>
                    <xdr:colOff>595313</xdr:colOff>
                    <xdr:row>25</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5"/>
  <sheetViews>
    <sheetView showGridLines="0" showRowColHeaders="0" zoomScale="85" zoomScaleNormal="85" workbookViewId="0">
      <selection activeCell="D6" sqref="D6:L6"/>
    </sheetView>
  </sheetViews>
  <sheetFormatPr defaultColWidth="8.86328125" defaultRowHeight="14.25" x14ac:dyDescent="0.45"/>
  <cols>
    <col min="1" max="9" width="8.86328125" style="2" customWidth="1"/>
    <col min="10" max="10" width="13.1328125" style="2" customWidth="1"/>
    <col min="11" max="16384" width="8.86328125" style="2"/>
  </cols>
  <sheetData>
    <row r="1" spans="1:16" x14ac:dyDescent="0.45">
      <c r="A1" s="1" t="s">
        <v>0</v>
      </c>
      <c r="B1" s="1"/>
      <c r="C1" s="1"/>
      <c r="D1" s="1"/>
      <c r="E1" s="1"/>
      <c r="F1" s="1"/>
      <c r="G1" s="1"/>
      <c r="H1" s="1"/>
      <c r="I1" s="1"/>
      <c r="J1" s="1"/>
      <c r="K1" s="1"/>
      <c r="L1" s="1"/>
      <c r="M1" s="1"/>
      <c r="N1" s="1"/>
      <c r="O1" s="1"/>
    </row>
    <row r="2" spans="1:16" x14ac:dyDescent="0.45">
      <c r="A2" s="17" t="s">
        <v>1</v>
      </c>
      <c r="B2" s="17"/>
      <c r="C2" s="17"/>
      <c r="D2" s="17"/>
      <c r="E2" s="17"/>
      <c r="F2" s="17"/>
      <c r="G2" s="17"/>
      <c r="H2" s="17"/>
      <c r="I2" s="17"/>
      <c r="J2" s="17"/>
      <c r="K2" s="17"/>
      <c r="L2" s="17"/>
      <c r="M2" s="17"/>
      <c r="N2" s="17"/>
      <c r="O2" s="17"/>
    </row>
    <row r="3" spans="1:16" x14ac:dyDescent="0.45">
      <c r="A3" s="17"/>
      <c r="B3" s="17"/>
      <c r="C3" s="17"/>
      <c r="D3" s="17"/>
      <c r="E3" s="17"/>
      <c r="F3" s="17"/>
      <c r="G3" s="17"/>
      <c r="H3" s="17"/>
      <c r="I3" s="17"/>
      <c r="J3" s="17"/>
      <c r="K3" s="17"/>
      <c r="L3" s="17"/>
      <c r="M3" s="17"/>
      <c r="N3" s="17"/>
      <c r="O3" s="17"/>
    </row>
    <row r="4" spans="1:16" x14ac:dyDescent="0.45">
      <c r="A4" s="1"/>
      <c r="B4" s="1"/>
      <c r="C4" s="1"/>
      <c r="D4" s="1"/>
      <c r="E4" s="1"/>
      <c r="F4" s="1"/>
      <c r="G4" s="1"/>
      <c r="H4" s="1"/>
      <c r="I4" s="1"/>
      <c r="J4" s="1"/>
      <c r="K4" s="1"/>
      <c r="L4" s="1"/>
      <c r="M4" s="1"/>
      <c r="N4" s="1"/>
      <c r="O4" s="1"/>
    </row>
    <row r="6" spans="1:16" x14ac:dyDescent="0.45">
      <c r="D6" s="18" t="s">
        <v>32</v>
      </c>
      <c r="E6" s="18"/>
      <c r="F6" s="18"/>
      <c r="G6" s="18"/>
      <c r="H6" s="18"/>
      <c r="I6" s="18"/>
      <c r="J6" s="18"/>
      <c r="K6" s="18"/>
      <c r="L6" s="18"/>
      <c r="M6" s="3"/>
    </row>
    <row r="8" spans="1:16" ht="18" x14ac:dyDescent="0.55000000000000004">
      <c r="B8" s="4" t="s">
        <v>2</v>
      </c>
      <c r="C8" s="5" t="s">
        <v>3</v>
      </c>
      <c r="F8" s="6">
        <f>P8*0.25</f>
        <v>4.25</v>
      </c>
      <c r="L8" s="7"/>
      <c r="M8" s="8"/>
      <c r="N8" s="9"/>
      <c r="P8" s="10">
        <v>17</v>
      </c>
    </row>
    <row r="10" spans="1:16" x14ac:dyDescent="0.45">
      <c r="J10" s="11" t="s">
        <v>4</v>
      </c>
      <c r="K10" s="11"/>
    </row>
    <row r="11" spans="1:16" x14ac:dyDescent="0.45">
      <c r="C11" s="5" t="s">
        <v>5</v>
      </c>
    </row>
    <row r="12" spans="1:16" ht="15.4" x14ac:dyDescent="0.45">
      <c r="B12" s="4" t="s">
        <v>6</v>
      </c>
      <c r="C12" s="2" t="s">
        <v>7</v>
      </c>
      <c r="J12" s="12">
        <v>403.5</v>
      </c>
      <c r="K12" s="12"/>
    </row>
    <row r="13" spans="1:16" ht="15.4" x14ac:dyDescent="0.45">
      <c r="C13" s="2" t="s">
        <v>8</v>
      </c>
      <c r="J13" s="12">
        <f>6*F8</f>
        <v>25.5</v>
      </c>
      <c r="K13" s="12"/>
    </row>
    <row r="14" spans="1:16" ht="15.4" x14ac:dyDescent="0.45">
      <c r="C14" s="2" t="s">
        <v>9</v>
      </c>
      <c r="J14" s="12">
        <f>J12+J13</f>
        <v>429</v>
      </c>
      <c r="K14" s="12"/>
    </row>
    <row r="15" spans="1:16" ht="15.4" x14ac:dyDescent="0.45">
      <c r="J15" s="12"/>
      <c r="K15" s="12"/>
    </row>
    <row r="16" spans="1:16" ht="15.4" x14ac:dyDescent="0.45">
      <c r="B16" s="4" t="s">
        <v>10</v>
      </c>
      <c r="C16" s="5" t="s">
        <v>11</v>
      </c>
      <c r="J16" s="12"/>
      <c r="K16" s="12"/>
      <c r="L16" s="2" t="s">
        <v>12</v>
      </c>
      <c r="N16" s="2" t="s">
        <v>13</v>
      </c>
    </row>
    <row r="17" spans="2:16" ht="18" x14ac:dyDescent="0.55000000000000004">
      <c r="C17" s="2" t="s">
        <v>14</v>
      </c>
      <c r="F17" s="13">
        <v>30</v>
      </c>
      <c r="J17" s="14">
        <f>F17*J12</f>
        <v>12105</v>
      </c>
      <c r="K17" s="14"/>
      <c r="L17" s="7"/>
      <c r="M17" s="8"/>
      <c r="N17" s="9"/>
    </row>
    <row r="18" spans="2:16" ht="15.4" x14ac:dyDescent="0.45">
      <c r="C18" s="2" t="s">
        <v>15</v>
      </c>
      <c r="J18" s="14">
        <f>F17*J13</f>
        <v>765</v>
      </c>
      <c r="K18" s="14"/>
    </row>
    <row r="19" spans="2:16" ht="15.4" x14ac:dyDescent="0.45">
      <c r="C19" s="2" t="s">
        <v>16</v>
      </c>
      <c r="J19" s="14">
        <f>F17*(J12+J13)</f>
        <v>12870</v>
      </c>
      <c r="K19" s="14"/>
    </row>
    <row r="20" spans="2:16" ht="15.4" x14ac:dyDescent="0.45">
      <c r="J20" s="14"/>
      <c r="K20" s="14"/>
    </row>
    <row r="21" spans="2:16" ht="15.4" x14ac:dyDescent="0.45">
      <c r="B21" s="4" t="s">
        <v>17</v>
      </c>
      <c r="C21" s="5" t="s">
        <v>18</v>
      </c>
      <c r="J21" s="14"/>
      <c r="K21" s="14"/>
    </row>
    <row r="22" spans="2:16" ht="18" x14ac:dyDescent="0.55000000000000004">
      <c r="C22" s="2" t="s">
        <v>29</v>
      </c>
      <c r="F22" s="13">
        <v>20</v>
      </c>
      <c r="J22" s="14">
        <f>F22*J12</f>
        <v>8070</v>
      </c>
      <c r="K22" s="14"/>
      <c r="L22" s="7"/>
      <c r="M22" s="8"/>
      <c r="N22" s="9"/>
    </row>
    <row r="23" spans="2:16" ht="15.4" x14ac:dyDescent="0.45">
      <c r="C23" s="2" t="s">
        <v>30</v>
      </c>
      <c r="J23" s="14">
        <f>F22*J13</f>
        <v>510</v>
      </c>
      <c r="K23" s="14"/>
    </row>
    <row r="24" spans="2:16" ht="18" x14ac:dyDescent="0.55000000000000004">
      <c r="C24" s="2" t="s">
        <v>21</v>
      </c>
      <c r="F24" s="13">
        <f>P24</f>
        <v>10</v>
      </c>
      <c r="J24" s="14">
        <f>F24*(179.4-J13)</f>
        <v>1539</v>
      </c>
      <c r="K24" s="14"/>
      <c r="L24" s="7"/>
      <c r="M24" s="8"/>
      <c r="N24" s="9"/>
      <c r="P24" s="10">
        <v>10</v>
      </c>
    </row>
    <row r="25" spans="2:16" ht="15.4" x14ac:dyDescent="0.45">
      <c r="C25" s="2" t="s">
        <v>22</v>
      </c>
      <c r="J25" s="14">
        <f>F24*J13</f>
        <v>255</v>
      </c>
      <c r="K25" s="14"/>
      <c r="L25" s="8"/>
      <c r="M25" s="8"/>
      <c r="N25" s="8"/>
    </row>
    <row r="26" spans="2:16" ht="18" x14ac:dyDescent="0.55000000000000004">
      <c r="C26" s="2" t="s">
        <v>23</v>
      </c>
      <c r="F26" s="13">
        <f>P26</f>
        <v>10</v>
      </c>
      <c r="J26" s="14">
        <f>F26*125</f>
        <v>1250</v>
      </c>
      <c r="K26" s="14"/>
      <c r="L26" s="7"/>
      <c r="M26" s="8"/>
      <c r="N26" s="9"/>
      <c r="P26" s="10">
        <v>10</v>
      </c>
    </row>
    <row r="27" spans="2:16" ht="15.4" x14ac:dyDescent="0.45">
      <c r="C27" s="2" t="s">
        <v>24</v>
      </c>
      <c r="J27" s="14">
        <f>SUM(J22:J26)</f>
        <v>11624</v>
      </c>
      <c r="K27" s="14"/>
    </row>
    <row r="28" spans="2:16" ht="15.4" x14ac:dyDescent="0.45">
      <c r="J28" s="14"/>
      <c r="K28" s="14"/>
    </row>
    <row r="29" spans="2:16" ht="15.4" x14ac:dyDescent="0.45">
      <c r="J29" s="14"/>
      <c r="K29" s="14"/>
    </row>
    <row r="30" spans="2:16" ht="15.4" x14ac:dyDescent="0.45">
      <c r="B30" s="4" t="s">
        <v>25</v>
      </c>
      <c r="C30" s="5" t="s">
        <v>26</v>
      </c>
      <c r="J30" s="14">
        <f>J19+J27</f>
        <v>24494</v>
      </c>
      <c r="K30" s="14"/>
    </row>
    <row r="31" spans="2:16" ht="15.4" x14ac:dyDescent="0.45">
      <c r="B31" s="4"/>
      <c r="C31" s="5"/>
      <c r="J31" s="14"/>
      <c r="K31" s="14"/>
    </row>
    <row r="32" spans="2:16" x14ac:dyDescent="0.45">
      <c r="C32" s="2" t="s">
        <v>27</v>
      </c>
    </row>
    <row r="54" spans="2:2" x14ac:dyDescent="0.45">
      <c r="B54" s="15" t="s">
        <v>28</v>
      </c>
    </row>
    <row r="55" spans="2:2" x14ac:dyDescent="0.45">
      <c r="B55" s="2" t="s">
        <v>33</v>
      </c>
    </row>
  </sheetData>
  <sheetProtection algorithmName="SHA-512" hashValue="i5Nl5CarqTybZtYZ43nbpVsAZpCrw0YxxTploHlEliweYxVSSaI1tBkPUjXWhqF7ACYrnO7ZPXE3i5uBPSgzlw==" saltValue="WPY/xFDlyQbmwX8IRkwqgA==" spinCount="100000" sheet="1" objects="1" scenarios="1"/>
  <mergeCells count="2">
    <mergeCell ref="A2:O3"/>
    <mergeCell ref="D6:L6"/>
  </mergeCells>
  <pageMargins left="0.7" right="0.7" top="0.75" bottom="0.75" header="0.3" footer="0.3"/>
  <pageSetup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Scroll Bar 1">
              <controlPr defaultSize="0" autoPict="0">
                <anchor moveWithCells="1">
                  <from>
                    <xdr:col>11</xdr:col>
                    <xdr:colOff>9525</xdr:colOff>
                    <xdr:row>16</xdr:row>
                    <xdr:rowOff>28575</xdr:rowOff>
                  </from>
                  <to>
                    <xdr:col>13</xdr:col>
                    <xdr:colOff>600075</xdr:colOff>
                    <xdr:row>16</xdr:row>
                    <xdr:rowOff>161925</xdr:rowOff>
                  </to>
                </anchor>
              </controlPr>
            </control>
          </mc:Choice>
        </mc:AlternateContent>
        <mc:AlternateContent xmlns:mc="http://schemas.openxmlformats.org/markup-compatibility/2006">
          <mc:Choice Requires="x14">
            <control shapeId="3074" r:id="rId5" name="Scroll Bar 2">
              <controlPr defaultSize="0" autoPict="0">
                <anchor moveWithCells="1">
                  <from>
                    <xdr:col>11</xdr:col>
                    <xdr:colOff>28575</xdr:colOff>
                    <xdr:row>21</xdr:row>
                    <xdr:rowOff>23813</xdr:rowOff>
                  </from>
                  <to>
                    <xdr:col>13</xdr:col>
                    <xdr:colOff>561975</xdr:colOff>
                    <xdr:row>21</xdr:row>
                    <xdr:rowOff>161925</xdr:rowOff>
                  </to>
                </anchor>
              </controlPr>
            </control>
          </mc:Choice>
        </mc:AlternateContent>
        <mc:AlternateContent xmlns:mc="http://schemas.openxmlformats.org/markup-compatibility/2006">
          <mc:Choice Requires="x14">
            <control shapeId="3075" r:id="rId6" name="Scroll Bar 3">
              <controlPr defaultSize="0" autoPict="0">
                <anchor moveWithCells="1">
                  <from>
                    <xdr:col>11</xdr:col>
                    <xdr:colOff>28575</xdr:colOff>
                    <xdr:row>7</xdr:row>
                    <xdr:rowOff>23813</xdr:rowOff>
                  </from>
                  <to>
                    <xdr:col>13</xdr:col>
                    <xdr:colOff>571500</xdr:colOff>
                    <xdr:row>7</xdr:row>
                    <xdr:rowOff>176213</xdr:rowOff>
                  </to>
                </anchor>
              </controlPr>
            </control>
          </mc:Choice>
        </mc:AlternateContent>
        <mc:AlternateContent xmlns:mc="http://schemas.openxmlformats.org/markup-compatibility/2006">
          <mc:Choice Requires="x14">
            <control shapeId="3076" r:id="rId7" name="Scroll Bar 4">
              <controlPr defaultSize="0" autoPict="0">
                <anchor moveWithCells="1">
                  <from>
                    <xdr:col>11</xdr:col>
                    <xdr:colOff>28575</xdr:colOff>
                    <xdr:row>23</xdr:row>
                    <xdr:rowOff>28575</xdr:rowOff>
                  </from>
                  <to>
                    <xdr:col>13</xdr:col>
                    <xdr:colOff>581025</xdr:colOff>
                    <xdr:row>23</xdr:row>
                    <xdr:rowOff>161925</xdr:rowOff>
                  </to>
                </anchor>
              </controlPr>
            </control>
          </mc:Choice>
        </mc:AlternateContent>
        <mc:AlternateContent xmlns:mc="http://schemas.openxmlformats.org/markup-compatibility/2006">
          <mc:Choice Requires="x14">
            <control shapeId="3077" r:id="rId8" name="Scroll Bar 5">
              <controlPr defaultSize="0" autoPict="0">
                <anchor moveWithCells="1">
                  <from>
                    <xdr:col>11</xdr:col>
                    <xdr:colOff>28575</xdr:colOff>
                    <xdr:row>25</xdr:row>
                    <xdr:rowOff>23813</xdr:rowOff>
                  </from>
                  <to>
                    <xdr:col>13</xdr:col>
                    <xdr:colOff>595313</xdr:colOff>
                    <xdr:row>25</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Low</vt:lpstr>
      <vt:lpstr>Medium</vt:lpstr>
      <vt:lpstr>Possible Area Avg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Admin1</dc:creator>
  <cp:lastModifiedBy>Bert Postma</cp:lastModifiedBy>
  <dcterms:created xsi:type="dcterms:W3CDTF">2015-06-18T06:19:36Z</dcterms:created>
  <dcterms:modified xsi:type="dcterms:W3CDTF">2020-06-21T22:09:59Z</dcterms:modified>
</cp:coreProperties>
</file>